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13_ncr:1_{43713F72-314F-4B2D-A770-55A099DC91CE}" xr6:coauthVersionLast="45" xr6:coauthVersionMax="45" xr10:uidLastSave="{00000000-0000-0000-0000-000000000000}"/>
  <bookViews>
    <workbookView xWindow="-108" yWindow="-108" windowWidth="23256" windowHeight="12576" xr2:uid="{769D0648-F8CE-44B9-B306-9733E0E791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7" i="1"/>
  <c r="D19" i="1"/>
  <c r="D20" i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18" i="1"/>
  <c r="I6" i="1" l="1"/>
  <c r="I7" i="1" s="1"/>
  <c r="I8" i="1" s="1"/>
  <c r="L17" i="1" l="1"/>
  <c r="M17" i="1" s="1"/>
  <c r="E17" i="1"/>
  <c r="F17" i="1" s="1"/>
  <c r="H8" i="1"/>
  <c r="J8" i="1" s="1"/>
  <c r="H7" i="1"/>
  <c r="J7" i="1" s="1"/>
  <c r="H6" i="1"/>
  <c r="H5" i="1"/>
  <c r="J5" i="1" s="1"/>
  <c r="N19" i="1" l="1"/>
  <c r="L18" i="1"/>
  <c r="M18" i="1" s="1"/>
  <c r="E18" i="1"/>
  <c r="F18" i="1" s="1"/>
  <c r="N17" i="1"/>
  <c r="O17" i="1" s="1"/>
  <c r="N18" i="1"/>
  <c r="G19" i="1"/>
  <c r="E19" i="1"/>
  <c r="F19" i="1" s="1"/>
  <c r="N20" i="1"/>
  <c r="J6" i="1"/>
  <c r="G18" i="1"/>
  <c r="G17" i="1"/>
  <c r="H17" i="1" s="1"/>
  <c r="L20" i="1"/>
  <c r="M20" i="1" s="1"/>
  <c r="L19" i="1"/>
  <c r="M19" i="1" s="1"/>
  <c r="O19" i="1" s="1"/>
  <c r="O20" i="1" l="1"/>
  <c r="H18" i="1"/>
  <c r="O18" i="1"/>
  <c r="H19" i="1"/>
  <c r="L21" i="1"/>
  <c r="M21" i="1" s="1"/>
  <c r="N21" i="1"/>
  <c r="E20" i="1"/>
  <c r="F20" i="1" s="1"/>
  <c r="G20" i="1"/>
  <c r="H20" i="1" l="1"/>
  <c r="G21" i="1"/>
  <c r="E21" i="1"/>
  <c r="F21" i="1" s="1"/>
  <c r="O21" i="1"/>
  <c r="N22" i="1"/>
  <c r="L22" i="1"/>
  <c r="M22" i="1" s="1"/>
  <c r="O22" i="1" s="1"/>
  <c r="H21" i="1" l="1"/>
  <c r="E22" i="1"/>
  <c r="F22" i="1" s="1"/>
  <c r="G22" i="1"/>
  <c r="L23" i="1"/>
  <c r="M23" i="1" s="1"/>
  <c r="N23" i="1"/>
  <c r="O23" i="1" l="1"/>
  <c r="N24" i="1"/>
  <c r="L24" i="1"/>
  <c r="M24" i="1" s="1"/>
  <c r="G23" i="1"/>
  <c r="E23" i="1"/>
  <c r="F23" i="1" s="1"/>
  <c r="H22" i="1"/>
  <c r="O24" i="1" l="1"/>
  <c r="H23" i="1"/>
  <c r="E24" i="1"/>
  <c r="F24" i="1" s="1"/>
  <c r="G24" i="1"/>
  <c r="L25" i="1"/>
  <c r="M25" i="1" s="1"/>
  <c r="N25" i="1"/>
  <c r="G25" i="1" l="1"/>
  <c r="E25" i="1"/>
  <c r="F25" i="1" s="1"/>
  <c r="O25" i="1"/>
  <c r="H24" i="1"/>
  <c r="N26" i="1"/>
  <c r="L26" i="1"/>
  <c r="M26" i="1" s="1"/>
  <c r="O26" i="1" l="1"/>
  <c r="H25" i="1"/>
  <c r="L27" i="1"/>
  <c r="M27" i="1" s="1"/>
  <c r="N27" i="1"/>
  <c r="E26" i="1"/>
  <c r="F26" i="1" s="1"/>
  <c r="G26" i="1"/>
  <c r="O27" i="1" l="1"/>
  <c r="H26" i="1"/>
  <c r="G27" i="1"/>
  <c r="E27" i="1"/>
  <c r="F27" i="1" s="1"/>
  <c r="N28" i="1"/>
  <c r="L28" i="1"/>
  <c r="M28" i="1" s="1"/>
  <c r="O28" i="1" s="1"/>
  <c r="H27" i="1" l="1"/>
  <c r="E28" i="1"/>
  <c r="F28" i="1" s="1"/>
  <c r="G28" i="1"/>
  <c r="L29" i="1"/>
  <c r="M29" i="1" s="1"/>
  <c r="N29" i="1"/>
  <c r="N30" i="1" l="1"/>
  <c r="L30" i="1"/>
  <c r="M30" i="1" s="1"/>
  <c r="O30" i="1" s="1"/>
  <c r="G29" i="1"/>
  <c r="E29" i="1"/>
  <c r="F29" i="1" s="1"/>
  <c r="O29" i="1"/>
  <c r="H28" i="1"/>
  <c r="H29" i="1" l="1"/>
  <c r="L31" i="1"/>
  <c r="M31" i="1" s="1"/>
  <c r="N31" i="1"/>
  <c r="E30" i="1"/>
  <c r="F30" i="1" s="1"/>
  <c r="G30" i="1"/>
  <c r="G31" i="1" l="1"/>
  <c r="E31" i="1"/>
  <c r="F31" i="1" s="1"/>
  <c r="O31" i="1"/>
  <c r="N32" i="1"/>
  <c r="L32" i="1"/>
  <c r="M32" i="1" s="1"/>
  <c r="H30" i="1"/>
  <c r="O32" i="1" l="1"/>
  <c r="H31" i="1"/>
  <c r="L33" i="1"/>
  <c r="M33" i="1" s="1"/>
  <c r="N33" i="1"/>
  <c r="E32" i="1"/>
  <c r="F32" i="1" s="1"/>
  <c r="G32" i="1"/>
  <c r="H32" i="1" l="1"/>
  <c r="G33" i="1"/>
  <c r="E33" i="1"/>
  <c r="F33" i="1" s="1"/>
  <c r="O33" i="1"/>
  <c r="N34" i="1"/>
  <c r="L34" i="1"/>
  <c r="M34" i="1" s="1"/>
  <c r="H33" i="1" l="1"/>
  <c r="O34" i="1"/>
  <c r="E34" i="1"/>
  <c r="F34" i="1" s="1"/>
  <c r="G34" i="1"/>
  <c r="L35" i="1"/>
  <c r="M35" i="1" s="1"/>
  <c r="N35" i="1"/>
  <c r="O35" i="1" l="1"/>
  <c r="N36" i="1"/>
  <c r="L36" i="1"/>
  <c r="M36" i="1" s="1"/>
  <c r="O36" i="1" s="1"/>
  <c r="G35" i="1"/>
  <c r="E35" i="1"/>
  <c r="F35" i="1" s="1"/>
  <c r="H34" i="1"/>
  <c r="E36" i="1" l="1"/>
  <c r="F36" i="1" s="1"/>
  <c r="G36" i="1"/>
  <c r="H35" i="1"/>
  <c r="H36" i="1" l="1"/>
</calcChain>
</file>

<file path=xl/sharedStrings.xml><?xml version="1.0" encoding="utf-8"?>
<sst xmlns="http://schemas.openxmlformats.org/spreadsheetml/2006/main" count="28" uniqueCount="23">
  <si>
    <t>Sales Unit Description</t>
  </si>
  <si>
    <t>Sales Unit Cost (€)</t>
  </si>
  <si>
    <t>Last 12 mo. sales (units)</t>
  </si>
  <si>
    <t>Holding Cost</t>
  </si>
  <si>
    <t>Ordering Cost</t>
  </si>
  <si>
    <t>EOQ</t>
  </si>
  <si>
    <t>Sequential Comp. Pump</t>
  </si>
  <si>
    <t>Incontinence Pads Large</t>
  </si>
  <si>
    <t>WashClene Tube</t>
  </si>
  <si>
    <t>Ear-loop Masks(Box)</t>
  </si>
  <si>
    <t>Fractions</t>
  </si>
  <si>
    <t>Rounded up</t>
  </si>
  <si>
    <t>Volume per order</t>
  </si>
  <si>
    <t>Batches/yr</t>
  </si>
  <si>
    <t>Order Cost</t>
  </si>
  <si>
    <t>Total Cost</t>
  </si>
  <si>
    <t xml:space="preserve">ROUNDUP function: you cannot order 25.2 pumps (for example), </t>
  </si>
  <si>
    <t>so figure is rounded up to the next integer</t>
  </si>
  <si>
    <t>ROUNDUP is applied below as well. You cannot order anything 88.5</t>
  </si>
  <si>
    <t>times - only 88 or 89 (see row 18)</t>
  </si>
  <si>
    <t>Amend orange cells only!</t>
  </si>
  <si>
    <t>Incontinence Pads</t>
  </si>
  <si>
    <t>Holding cost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</si>
</sst>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€-C07]\ #,##0.00"/>
    <numFmt numFmtId="165" formatCode="[$€-2]\ #,##0;[Red]\-[$€-2]\ #,##0"/>
    <numFmt numFmtId="166" formatCode="_-* #,##0_-;\-* #,##0_-;_-* &quot;-&quot;??_-;_-@_-"/>
    <numFmt numFmtId="167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top" wrapText="1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164" fontId="0" fillId="4" borderId="0" xfId="0" applyNumberFormat="1" applyFill="1" applyAlignment="1">
      <alignment vertical="center"/>
    </xf>
    <xf numFmtId="165" fontId="0" fillId="4" borderId="0" xfId="0" applyNumberFormat="1" applyFill="1" applyAlignment="1">
      <alignment vertical="center"/>
    </xf>
    <xf numFmtId="166" fontId="0" fillId="5" borderId="0" xfId="1" applyNumberFormat="1" applyFont="1" applyFill="1" applyAlignment="1">
      <alignment vertical="center"/>
    </xf>
    <xf numFmtId="0" fontId="3" fillId="6" borderId="0" xfId="0" applyFont="1" applyFill="1"/>
    <xf numFmtId="0" fontId="3" fillId="6" borderId="0" xfId="0" applyFont="1" applyFill="1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167" fontId="0" fillId="0" borderId="0" xfId="1" applyNumberFormat="1" applyFont="1"/>
    <xf numFmtId="166" fontId="0" fillId="0" borderId="0" xfId="1" applyNumberFormat="1" applyFont="1"/>
    <xf numFmtId="166" fontId="0" fillId="0" borderId="0" xfId="0" applyNumberFormat="1"/>
    <xf numFmtId="0" fontId="0" fillId="7" borderId="0" xfId="0" applyFill="1" applyAlignment="1">
      <alignment wrapText="1"/>
    </xf>
    <xf numFmtId="167" fontId="0" fillId="7" borderId="0" xfId="1" applyNumberFormat="1" applyFont="1" applyFill="1"/>
    <xf numFmtId="166" fontId="0" fillId="7" borderId="0" xfId="1" applyNumberFormat="1" applyFont="1" applyFill="1"/>
    <xf numFmtId="166" fontId="0" fillId="7" borderId="0" xfId="0" applyNumberFormat="1" applyFill="1"/>
    <xf numFmtId="0" fontId="3" fillId="0" borderId="0" xfId="0" applyFont="1" applyAlignment="1">
      <alignment horizontal="justify" vertical="top" wrapText="1"/>
    </xf>
    <xf numFmtId="16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6" fontId="0" fillId="0" borderId="0" xfId="1" applyNumberFormat="1" applyFont="1" applyAlignment="1">
      <alignment vertical="center"/>
    </xf>
    <xf numFmtId="165" fontId="0" fillId="8" borderId="0" xfId="0" applyNumberFormat="1" applyFill="1" applyAlignment="1">
      <alignment vertical="center"/>
    </xf>
    <xf numFmtId="1" fontId="0" fillId="0" borderId="0" xfId="0" applyNumberFormat="1"/>
    <xf numFmtId="167" fontId="0" fillId="0" borderId="0" xfId="1" applyNumberFormat="1" applyFont="1" applyFill="1"/>
    <xf numFmtId="166" fontId="0" fillId="0" borderId="0" xfId="1" applyNumberFormat="1" applyFont="1" applyFill="1"/>
    <xf numFmtId="166" fontId="0" fillId="0" borderId="0" xfId="0" applyNumberFormat="1" applyFill="1"/>
    <xf numFmtId="1" fontId="0" fillId="7" borderId="0" xfId="0" applyNumberFormat="1" applyFill="1"/>
    <xf numFmtId="166" fontId="0" fillId="0" borderId="0" xfId="1" applyNumberFormat="1" applyFont="1" applyAlignment="1">
      <alignment wrapText="1"/>
    </xf>
    <xf numFmtId="166" fontId="0" fillId="7" borderId="0" xfId="1" applyNumberFormat="1" applyFont="1" applyFill="1" applyAlignment="1">
      <alignment wrapText="1"/>
    </xf>
    <xf numFmtId="166" fontId="0" fillId="0" borderId="0" xfId="1" applyNumberFormat="1" applyFont="1" applyFill="1" applyAlignment="1">
      <alignment wrapText="1"/>
    </xf>
    <xf numFmtId="0" fontId="4" fillId="9" borderId="0" xfId="0" applyFont="1" applyFill="1"/>
    <xf numFmtId="0" fontId="4" fillId="9" borderId="0" xfId="0" applyFont="1" applyFill="1" applyAlignment="1">
      <alignment vertical="center"/>
    </xf>
    <xf numFmtId="9" fontId="0" fillId="8" borderId="0" xfId="0" applyNumberForma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Sheet1!$F$16</c:f>
              <c:strCache>
                <c:ptCount val="1"/>
                <c:pt idx="0">
                  <c:v>Order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Sheet1!$D$17:$D$36</c:f>
              <c:numCache>
                <c:formatCode>_-* #,##0_-;\-* #,##0_-;_-* "-"??_-;_-@_-</c:formatCode>
                <c:ptCount val="20"/>
                <c:pt idx="0">
                  <c:v>1500</c:v>
                </c:pt>
                <c:pt idx="1">
                  <c:v>1600</c:v>
                </c:pt>
                <c:pt idx="2">
                  <c:v>1700</c:v>
                </c:pt>
                <c:pt idx="3">
                  <c:v>1800</c:v>
                </c:pt>
                <c:pt idx="4">
                  <c:v>1900</c:v>
                </c:pt>
                <c:pt idx="5">
                  <c:v>2000</c:v>
                </c:pt>
                <c:pt idx="6">
                  <c:v>2100</c:v>
                </c:pt>
                <c:pt idx="7">
                  <c:v>2200</c:v>
                </c:pt>
                <c:pt idx="8">
                  <c:v>2300</c:v>
                </c:pt>
                <c:pt idx="9">
                  <c:v>2400</c:v>
                </c:pt>
                <c:pt idx="10">
                  <c:v>2500</c:v>
                </c:pt>
                <c:pt idx="11">
                  <c:v>2600</c:v>
                </c:pt>
                <c:pt idx="12">
                  <c:v>2700</c:v>
                </c:pt>
                <c:pt idx="13">
                  <c:v>2800</c:v>
                </c:pt>
                <c:pt idx="14">
                  <c:v>2900</c:v>
                </c:pt>
                <c:pt idx="15">
                  <c:v>3000</c:v>
                </c:pt>
                <c:pt idx="16">
                  <c:v>3100</c:v>
                </c:pt>
                <c:pt idx="17">
                  <c:v>3200</c:v>
                </c:pt>
                <c:pt idx="18">
                  <c:v>3300</c:v>
                </c:pt>
                <c:pt idx="19">
                  <c:v>3400</c:v>
                </c:pt>
              </c:numCache>
            </c:numRef>
          </c:cat>
          <c:val>
            <c:numRef>
              <c:f>Sheet1!$F$17:$F$36</c:f>
              <c:numCache>
                <c:formatCode>_-* #,##0_-;\-* #,##0_-;_-* "-"??_-;_-@_-</c:formatCode>
                <c:ptCount val="20"/>
                <c:pt idx="0">
                  <c:v>708</c:v>
                </c:pt>
                <c:pt idx="1">
                  <c:v>663.75</c:v>
                </c:pt>
                <c:pt idx="2">
                  <c:v>624.70588235294122</c:v>
                </c:pt>
                <c:pt idx="3">
                  <c:v>590</c:v>
                </c:pt>
                <c:pt idx="4">
                  <c:v>558.9473684210526</c:v>
                </c:pt>
                <c:pt idx="5">
                  <c:v>531</c:v>
                </c:pt>
                <c:pt idx="6">
                  <c:v>505.71428571428572</c:v>
                </c:pt>
                <c:pt idx="7">
                  <c:v>482.72727272727269</c:v>
                </c:pt>
                <c:pt idx="8">
                  <c:v>461.73913043478262</c:v>
                </c:pt>
                <c:pt idx="9">
                  <c:v>442.5</c:v>
                </c:pt>
                <c:pt idx="10">
                  <c:v>424.8</c:v>
                </c:pt>
                <c:pt idx="11">
                  <c:v>408.46153846153845</c:v>
                </c:pt>
                <c:pt idx="12">
                  <c:v>393.33333333333331</c:v>
                </c:pt>
                <c:pt idx="13">
                  <c:v>379.28571428571428</c:v>
                </c:pt>
                <c:pt idx="14">
                  <c:v>366.20689655172418</c:v>
                </c:pt>
                <c:pt idx="15">
                  <c:v>354</c:v>
                </c:pt>
                <c:pt idx="16">
                  <c:v>342.58064516129036</c:v>
                </c:pt>
                <c:pt idx="17">
                  <c:v>331.875</c:v>
                </c:pt>
                <c:pt idx="18">
                  <c:v>321.81818181818181</c:v>
                </c:pt>
                <c:pt idx="19">
                  <c:v>312.35294117647061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C-4BFD-BA87-03FF8A412DCC}"/>
            </c:ext>
          </c:extLst>
        </c:ser>
        <c:ser>
          <c:idx val="2"/>
          <c:order val="1"/>
          <c:tx>
            <c:strRef>
              <c:f>Sheet1!$G$16</c:f>
              <c:strCache>
                <c:ptCount val="1"/>
                <c:pt idx="0">
                  <c:v>Holding Cost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Sheet1!$D$17:$D$36</c:f>
              <c:numCache>
                <c:formatCode>_-* #,##0_-;\-* #,##0_-;_-* "-"??_-;_-@_-</c:formatCode>
                <c:ptCount val="20"/>
                <c:pt idx="0">
                  <c:v>1500</c:v>
                </c:pt>
                <c:pt idx="1">
                  <c:v>1600</c:v>
                </c:pt>
                <c:pt idx="2">
                  <c:v>1700</c:v>
                </c:pt>
                <c:pt idx="3">
                  <c:v>1800</c:v>
                </c:pt>
                <c:pt idx="4">
                  <c:v>1900</c:v>
                </c:pt>
                <c:pt idx="5">
                  <c:v>2000</c:v>
                </c:pt>
                <c:pt idx="6">
                  <c:v>2100</c:v>
                </c:pt>
                <c:pt idx="7">
                  <c:v>2200</c:v>
                </c:pt>
                <c:pt idx="8">
                  <c:v>2300</c:v>
                </c:pt>
                <c:pt idx="9">
                  <c:v>2400</c:v>
                </c:pt>
                <c:pt idx="10">
                  <c:v>2500</c:v>
                </c:pt>
                <c:pt idx="11">
                  <c:v>2600</c:v>
                </c:pt>
                <c:pt idx="12">
                  <c:v>2700</c:v>
                </c:pt>
                <c:pt idx="13">
                  <c:v>2800</c:v>
                </c:pt>
                <c:pt idx="14">
                  <c:v>2900</c:v>
                </c:pt>
                <c:pt idx="15">
                  <c:v>3000</c:v>
                </c:pt>
                <c:pt idx="16">
                  <c:v>3100</c:v>
                </c:pt>
                <c:pt idx="17">
                  <c:v>3200</c:v>
                </c:pt>
                <c:pt idx="18">
                  <c:v>3300</c:v>
                </c:pt>
                <c:pt idx="19">
                  <c:v>3400</c:v>
                </c:pt>
              </c:numCache>
            </c:numRef>
          </c:cat>
          <c:val>
            <c:numRef>
              <c:f>Sheet1!$G$17:$G$36</c:f>
              <c:numCache>
                <c:formatCode>_-* #,##0_-;\-* #,##0_-;_-* "-"??_-;_-@_-</c:formatCode>
                <c:ptCount val="20"/>
                <c:pt idx="0">
                  <c:v>262.5</c:v>
                </c:pt>
                <c:pt idx="1">
                  <c:v>280</c:v>
                </c:pt>
                <c:pt idx="2">
                  <c:v>297.5</c:v>
                </c:pt>
                <c:pt idx="3">
                  <c:v>315.00000000000006</c:v>
                </c:pt>
                <c:pt idx="4">
                  <c:v>332.50000000000006</c:v>
                </c:pt>
                <c:pt idx="5">
                  <c:v>350.00000000000006</c:v>
                </c:pt>
                <c:pt idx="6">
                  <c:v>367.50000000000006</c:v>
                </c:pt>
                <c:pt idx="7">
                  <c:v>385.00000000000006</c:v>
                </c:pt>
                <c:pt idx="8">
                  <c:v>402.50000000000006</c:v>
                </c:pt>
                <c:pt idx="9">
                  <c:v>420.00000000000006</c:v>
                </c:pt>
                <c:pt idx="10">
                  <c:v>437.50000000000006</c:v>
                </c:pt>
                <c:pt idx="11">
                  <c:v>455.00000000000006</c:v>
                </c:pt>
                <c:pt idx="12">
                  <c:v>472.50000000000006</c:v>
                </c:pt>
                <c:pt idx="13">
                  <c:v>490.00000000000006</c:v>
                </c:pt>
                <c:pt idx="14">
                  <c:v>507.50000000000006</c:v>
                </c:pt>
                <c:pt idx="15">
                  <c:v>525</c:v>
                </c:pt>
                <c:pt idx="16">
                  <c:v>542.5</c:v>
                </c:pt>
                <c:pt idx="17">
                  <c:v>560</c:v>
                </c:pt>
                <c:pt idx="18">
                  <c:v>577.5</c:v>
                </c:pt>
                <c:pt idx="19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C-4BFD-BA87-03FF8A412DCC}"/>
            </c:ext>
          </c:extLst>
        </c:ser>
        <c:ser>
          <c:idx val="3"/>
          <c:order val="2"/>
          <c:tx>
            <c:strRef>
              <c:f>Sheet1!$H$16</c:f>
              <c:strCache>
                <c:ptCount val="1"/>
                <c:pt idx="0">
                  <c:v>Total Cost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Sheet1!$D$17:$D$36</c:f>
              <c:numCache>
                <c:formatCode>_-* #,##0_-;\-* #,##0_-;_-* "-"??_-;_-@_-</c:formatCode>
                <c:ptCount val="20"/>
                <c:pt idx="0">
                  <c:v>1500</c:v>
                </c:pt>
                <c:pt idx="1">
                  <c:v>1600</c:v>
                </c:pt>
                <c:pt idx="2">
                  <c:v>1700</c:v>
                </c:pt>
                <c:pt idx="3">
                  <c:v>1800</c:v>
                </c:pt>
                <c:pt idx="4">
                  <c:v>1900</c:v>
                </c:pt>
                <c:pt idx="5">
                  <c:v>2000</c:v>
                </c:pt>
                <c:pt idx="6">
                  <c:v>2100</c:v>
                </c:pt>
                <c:pt idx="7">
                  <c:v>2200</c:v>
                </c:pt>
                <c:pt idx="8">
                  <c:v>2300</c:v>
                </c:pt>
                <c:pt idx="9">
                  <c:v>2400</c:v>
                </c:pt>
                <c:pt idx="10">
                  <c:v>2500</c:v>
                </c:pt>
                <c:pt idx="11">
                  <c:v>2600</c:v>
                </c:pt>
                <c:pt idx="12">
                  <c:v>2700</c:v>
                </c:pt>
                <c:pt idx="13">
                  <c:v>2800</c:v>
                </c:pt>
                <c:pt idx="14">
                  <c:v>2900</c:v>
                </c:pt>
                <c:pt idx="15">
                  <c:v>3000</c:v>
                </c:pt>
                <c:pt idx="16">
                  <c:v>3100</c:v>
                </c:pt>
                <c:pt idx="17">
                  <c:v>3200</c:v>
                </c:pt>
                <c:pt idx="18">
                  <c:v>3300</c:v>
                </c:pt>
                <c:pt idx="19">
                  <c:v>3400</c:v>
                </c:pt>
              </c:numCache>
            </c:numRef>
          </c:cat>
          <c:val>
            <c:numRef>
              <c:f>Sheet1!$H$17:$H$36</c:f>
              <c:numCache>
                <c:formatCode>_-* #,##0_-;\-* #,##0_-;_-* "-"??_-;_-@_-</c:formatCode>
                <c:ptCount val="20"/>
                <c:pt idx="0">
                  <c:v>970.5</c:v>
                </c:pt>
                <c:pt idx="1">
                  <c:v>943.75</c:v>
                </c:pt>
                <c:pt idx="2">
                  <c:v>922.20588235294122</c:v>
                </c:pt>
                <c:pt idx="3">
                  <c:v>905</c:v>
                </c:pt>
                <c:pt idx="4">
                  <c:v>891.44736842105272</c:v>
                </c:pt>
                <c:pt idx="5">
                  <c:v>881</c:v>
                </c:pt>
                <c:pt idx="6">
                  <c:v>873.21428571428578</c:v>
                </c:pt>
                <c:pt idx="7">
                  <c:v>867.72727272727275</c:v>
                </c:pt>
                <c:pt idx="8">
                  <c:v>864.23913043478274</c:v>
                </c:pt>
                <c:pt idx="9">
                  <c:v>862.5</c:v>
                </c:pt>
                <c:pt idx="10">
                  <c:v>862.30000000000007</c:v>
                </c:pt>
                <c:pt idx="11">
                  <c:v>863.46153846153857</c:v>
                </c:pt>
                <c:pt idx="12">
                  <c:v>865.83333333333337</c:v>
                </c:pt>
                <c:pt idx="13">
                  <c:v>869.28571428571433</c:v>
                </c:pt>
                <c:pt idx="14">
                  <c:v>873.70689655172418</c:v>
                </c:pt>
                <c:pt idx="15">
                  <c:v>879</c:v>
                </c:pt>
                <c:pt idx="16">
                  <c:v>885.08064516129036</c:v>
                </c:pt>
                <c:pt idx="17">
                  <c:v>891.875</c:v>
                </c:pt>
                <c:pt idx="18">
                  <c:v>899.31818181818176</c:v>
                </c:pt>
                <c:pt idx="19">
                  <c:v>907.35294117647061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FC-4BFD-BA87-03FF8A41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892368"/>
        <c:axId val="457891056"/>
      </c:lineChart>
      <c:catAx>
        <c:axId val="45789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Order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891056"/>
        <c:crosses val="autoZero"/>
        <c:auto val="1"/>
        <c:lblAlgn val="ctr"/>
        <c:lblOffset val="100"/>
        <c:noMultiLvlLbl val="0"/>
      </c:catAx>
      <c:valAx>
        <c:axId val="45789105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89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41</xdr:row>
      <xdr:rowOff>0</xdr:rowOff>
    </xdr:from>
    <xdr:to>
      <xdr:col>14</xdr:col>
      <xdr:colOff>384122</xdr:colOff>
      <xdr:row>43</xdr:row>
      <xdr:rowOff>100907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31A169-453E-41AD-AFAE-95AB0F84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300" y="8778240"/>
          <a:ext cx="5504762" cy="466667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44</xdr:row>
      <xdr:rowOff>80962</xdr:rowOff>
    </xdr:from>
    <xdr:to>
      <xdr:col>10</xdr:col>
      <xdr:colOff>266700</xdr:colOff>
      <xdr:row>58</xdr:row>
      <xdr:rowOff>157162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5CCC84-D5EA-406A-A1D3-5817AA1FB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AB82-E66B-4FA5-AF18-BE5A4824136B}">
  <dimension ref="A3:T37"/>
  <sheetViews>
    <sheetView showGridLines="0" tabSelected="1" workbookViewId="0">
      <selection activeCell="M50" sqref="M50"/>
    </sheetView>
  </sheetViews>
  <sheetFormatPr defaultRowHeight="14.4" x14ac:dyDescent="0.3"/>
  <cols>
    <col min="4" max="4" width="8.88671875" style="1"/>
    <col min="5" max="5" width="11.5546875" customWidth="1"/>
    <col min="6" max="6" width="10.109375" bestFit="1" customWidth="1"/>
    <col min="12" max="12" width="12.44140625" customWidth="1"/>
    <col min="17" max="17" width="10.109375" bestFit="1" customWidth="1"/>
    <col min="20" max="20" width="9.33203125" bestFit="1" customWidth="1"/>
    <col min="262" max="262" width="11.5546875" customWidth="1"/>
    <col min="263" max="263" width="10.109375" bestFit="1" customWidth="1"/>
    <col min="269" max="269" width="12.44140625" customWidth="1"/>
    <col min="274" max="274" width="10.109375" bestFit="1" customWidth="1"/>
    <col min="518" max="518" width="11.5546875" customWidth="1"/>
    <col min="519" max="519" width="10.109375" bestFit="1" customWidth="1"/>
    <col min="525" max="525" width="12.44140625" customWidth="1"/>
    <col min="530" max="530" width="10.109375" bestFit="1" customWidth="1"/>
    <col min="774" max="774" width="11.5546875" customWidth="1"/>
    <col min="775" max="775" width="10.109375" bestFit="1" customWidth="1"/>
    <col min="781" max="781" width="12.44140625" customWidth="1"/>
    <col min="786" max="786" width="10.109375" bestFit="1" customWidth="1"/>
    <col min="1030" max="1030" width="11.5546875" customWidth="1"/>
    <col min="1031" max="1031" width="10.109375" bestFit="1" customWidth="1"/>
    <col min="1037" max="1037" width="12.44140625" customWidth="1"/>
    <col min="1042" max="1042" width="10.109375" bestFit="1" customWidth="1"/>
    <col min="1286" max="1286" width="11.5546875" customWidth="1"/>
    <col min="1287" max="1287" width="10.109375" bestFit="1" customWidth="1"/>
    <col min="1293" max="1293" width="12.44140625" customWidth="1"/>
    <col min="1298" max="1298" width="10.109375" bestFit="1" customWidth="1"/>
    <col min="1542" max="1542" width="11.5546875" customWidth="1"/>
    <col min="1543" max="1543" width="10.109375" bestFit="1" customWidth="1"/>
    <col min="1549" max="1549" width="12.44140625" customWidth="1"/>
    <col min="1554" max="1554" width="10.109375" bestFit="1" customWidth="1"/>
    <col min="1798" max="1798" width="11.5546875" customWidth="1"/>
    <col min="1799" max="1799" width="10.109375" bestFit="1" customWidth="1"/>
    <col min="1805" max="1805" width="12.44140625" customWidth="1"/>
    <col min="1810" max="1810" width="10.109375" bestFit="1" customWidth="1"/>
    <col min="2054" max="2054" width="11.5546875" customWidth="1"/>
    <col min="2055" max="2055" width="10.109375" bestFit="1" customWidth="1"/>
    <col min="2061" max="2061" width="12.44140625" customWidth="1"/>
    <col min="2066" max="2066" width="10.109375" bestFit="1" customWidth="1"/>
    <col min="2310" max="2310" width="11.5546875" customWidth="1"/>
    <col min="2311" max="2311" width="10.109375" bestFit="1" customWidth="1"/>
    <col min="2317" max="2317" width="12.44140625" customWidth="1"/>
    <col min="2322" max="2322" width="10.109375" bestFit="1" customWidth="1"/>
    <col min="2566" max="2566" width="11.5546875" customWidth="1"/>
    <col min="2567" max="2567" width="10.109375" bestFit="1" customWidth="1"/>
    <col min="2573" max="2573" width="12.44140625" customWidth="1"/>
    <col min="2578" max="2578" width="10.109375" bestFit="1" customWidth="1"/>
    <col min="2822" max="2822" width="11.5546875" customWidth="1"/>
    <col min="2823" max="2823" width="10.109375" bestFit="1" customWidth="1"/>
    <col min="2829" max="2829" width="12.44140625" customWidth="1"/>
    <col min="2834" max="2834" width="10.109375" bestFit="1" customWidth="1"/>
    <col min="3078" max="3078" width="11.5546875" customWidth="1"/>
    <col min="3079" max="3079" width="10.109375" bestFit="1" customWidth="1"/>
    <col min="3085" max="3085" width="12.44140625" customWidth="1"/>
    <col min="3090" max="3090" width="10.109375" bestFit="1" customWidth="1"/>
    <col min="3334" max="3334" width="11.5546875" customWidth="1"/>
    <col min="3335" max="3335" width="10.109375" bestFit="1" customWidth="1"/>
    <col min="3341" max="3341" width="12.44140625" customWidth="1"/>
    <col min="3346" max="3346" width="10.109375" bestFit="1" customWidth="1"/>
    <col min="3590" max="3590" width="11.5546875" customWidth="1"/>
    <col min="3591" max="3591" width="10.109375" bestFit="1" customWidth="1"/>
    <col min="3597" max="3597" width="12.44140625" customWidth="1"/>
    <col min="3602" max="3602" width="10.109375" bestFit="1" customWidth="1"/>
    <col min="3846" max="3846" width="11.5546875" customWidth="1"/>
    <col min="3847" max="3847" width="10.109375" bestFit="1" customWidth="1"/>
    <col min="3853" max="3853" width="12.44140625" customWidth="1"/>
    <col min="3858" max="3858" width="10.109375" bestFit="1" customWidth="1"/>
    <col min="4102" max="4102" width="11.5546875" customWidth="1"/>
    <col min="4103" max="4103" width="10.109375" bestFit="1" customWidth="1"/>
    <col min="4109" max="4109" width="12.44140625" customWidth="1"/>
    <col min="4114" max="4114" width="10.109375" bestFit="1" customWidth="1"/>
    <col min="4358" max="4358" width="11.5546875" customWidth="1"/>
    <col min="4359" max="4359" width="10.109375" bestFit="1" customWidth="1"/>
    <col min="4365" max="4365" width="12.44140625" customWidth="1"/>
    <col min="4370" max="4370" width="10.109375" bestFit="1" customWidth="1"/>
    <col min="4614" max="4614" width="11.5546875" customWidth="1"/>
    <col min="4615" max="4615" width="10.109375" bestFit="1" customWidth="1"/>
    <col min="4621" max="4621" width="12.44140625" customWidth="1"/>
    <col min="4626" max="4626" width="10.109375" bestFit="1" customWidth="1"/>
    <col min="4870" max="4870" width="11.5546875" customWidth="1"/>
    <col min="4871" max="4871" width="10.109375" bestFit="1" customWidth="1"/>
    <col min="4877" max="4877" width="12.44140625" customWidth="1"/>
    <col min="4882" max="4882" width="10.109375" bestFit="1" customWidth="1"/>
    <col min="5126" max="5126" width="11.5546875" customWidth="1"/>
    <col min="5127" max="5127" width="10.109375" bestFit="1" customWidth="1"/>
    <col min="5133" max="5133" width="12.44140625" customWidth="1"/>
    <col min="5138" max="5138" width="10.109375" bestFit="1" customWidth="1"/>
    <col min="5382" max="5382" width="11.5546875" customWidth="1"/>
    <col min="5383" max="5383" width="10.109375" bestFit="1" customWidth="1"/>
    <col min="5389" max="5389" width="12.44140625" customWidth="1"/>
    <col min="5394" max="5394" width="10.109375" bestFit="1" customWidth="1"/>
    <col min="5638" max="5638" width="11.5546875" customWidth="1"/>
    <col min="5639" max="5639" width="10.109375" bestFit="1" customWidth="1"/>
    <col min="5645" max="5645" width="12.44140625" customWidth="1"/>
    <col min="5650" max="5650" width="10.109375" bestFit="1" customWidth="1"/>
    <col min="5894" max="5894" width="11.5546875" customWidth="1"/>
    <col min="5895" max="5895" width="10.109375" bestFit="1" customWidth="1"/>
    <col min="5901" max="5901" width="12.44140625" customWidth="1"/>
    <col min="5906" max="5906" width="10.109375" bestFit="1" customWidth="1"/>
    <col min="6150" max="6150" width="11.5546875" customWidth="1"/>
    <col min="6151" max="6151" width="10.109375" bestFit="1" customWidth="1"/>
    <col min="6157" max="6157" width="12.44140625" customWidth="1"/>
    <col min="6162" max="6162" width="10.109375" bestFit="1" customWidth="1"/>
    <col min="6406" max="6406" width="11.5546875" customWidth="1"/>
    <col min="6407" max="6407" width="10.109375" bestFit="1" customWidth="1"/>
    <col min="6413" max="6413" width="12.44140625" customWidth="1"/>
    <col min="6418" max="6418" width="10.109375" bestFit="1" customWidth="1"/>
    <col min="6662" max="6662" width="11.5546875" customWidth="1"/>
    <col min="6663" max="6663" width="10.109375" bestFit="1" customWidth="1"/>
    <col min="6669" max="6669" width="12.44140625" customWidth="1"/>
    <col min="6674" max="6674" width="10.109375" bestFit="1" customWidth="1"/>
    <col min="6918" max="6918" width="11.5546875" customWidth="1"/>
    <col min="6919" max="6919" width="10.109375" bestFit="1" customWidth="1"/>
    <col min="6925" max="6925" width="12.44140625" customWidth="1"/>
    <col min="6930" max="6930" width="10.109375" bestFit="1" customWidth="1"/>
    <col min="7174" max="7174" width="11.5546875" customWidth="1"/>
    <col min="7175" max="7175" width="10.109375" bestFit="1" customWidth="1"/>
    <col min="7181" max="7181" width="12.44140625" customWidth="1"/>
    <col min="7186" max="7186" width="10.109375" bestFit="1" customWidth="1"/>
    <col min="7430" max="7430" width="11.5546875" customWidth="1"/>
    <col min="7431" max="7431" width="10.109375" bestFit="1" customWidth="1"/>
    <col min="7437" max="7437" width="12.44140625" customWidth="1"/>
    <col min="7442" max="7442" width="10.109375" bestFit="1" customWidth="1"/>
    <col min="7686" max="7686" width="11.5546875" customWidth="1"/>
    <col min="7687" max="7687" width="10.109375" bestFit="1" customWidth="1"/>
    <col min="7693" max="7693" width="12.44140625" customWidth="1"/>
    <col min="7698" max="7698" width="10.109375" bestFit="1" customWidth="1"/>
    <col min="7942" max="7942" width="11.5546875" customWidth="1"/>
    <col min="7943" max="7943" width="10.109375" bestFit="1" customWidth="1"/>
    <col min="7949" max="7949" width="12.44140625" customWidth="1"/>
    <col min="7954" max="7954" width="10.109375" bestFit="1" customWidth="1"/>
    <col min="8198" max="8198" width="11.5546875" customWidth="1"/>
    <col min="8199" max="8199" width="10.109375" bestFit="1" customWidth="1"/>
    <col min="8205" max="8205" width="12.44140625" customWidth="1"/>
    <col min="8210" max="8210" width="10.109375" bestFit="1" customWidth="1"/>
    <col min="8454" max="8454" width="11.5546875" customWidth="1"/>
    <col min="8455" max="8455" width="10.109375" bestFit="1" customWidth="1"/>
    <col min="8461" max="8461" width="12.44140625" customWidth="1"/>
    <col min="8466" max="8466" width="10.109375" bestFit="1" customWidth="1"/>
    <col min="8710" max="8710" width="11.5546875" customWidth="1"/>
    <col min="8711" max="8711" width="10.109375" bestFit="1" customWidth="1"/>
    <col min="8717" max="8717" width="12.44140625" customWidth="1"/>
    <col min="8722" max="8722" width="10.109375" bestFit="1" customWidth="1"/>
    <col min="8966" max="8966" width="11.5546875" customWidth="1"/>
    <col min="8967" max="8967" width="10.109375" bestFit="1" customWidth="1"/>
    <col min="8973" max="8973" width="12.44140625" customWidth="1"/>
    <col min="8978" max="8978" width="10.109375" bestFit="1" customWidth="1"/>
    <col min="9222" max="9222" width="11.5546875" customWidth="1"/>
    <col min="9223" max="9223" width="10.109375" bestFit="1" customWidth="1"/>
    <col min="9229" max="9229" width="12.44140625" customWidth="1"/>
    <col min="9234" max="9234" width="10.109375" bestFit="1" customWidth="1"/>
    <col min="9478" max="9478" width="11.5546875" customWidth="1"/>
    <col min="9479" max="9479" width="10.109375" bestFit="1" customWidth="1"/>
    <col min="9485" max="9485" width="12.44140625" customWidth="1"/>
    <col min="9490" max="9490" width="10.109375" bestFit="1" customWidth="1"/>
    <col min="9734" max="9734" width="11.5546875" customWidth="1"/>
    <col min="9735" max="9735" width="10.109375" bestFit="1" customWidth="1"/>
    <col min="9741" max="9741" width="12.44140625" customWidth="1"/>
    <col min="9746" max="9746" width="10.109375" bestFit="1" customWidth="1"/>
    <col min="9990" max="9990" width="11.5546875" customWidth="1"/>
    <col min="9991" max="9991" width="10.109375" bestFit="1" customWidth="1"/>
    <col min="9997" max="9997" width="12.44140625" customWidth="1"/>
    <col min="10002" max="10002" width="10.109375" bestFit="1" customWidth="1"/>
    <col min="10246" max="10246" width="11.5546875" customWidth="1"/>
    <col min="10247" max="10247" width="10.109375" bestFit="1" customWidth="1"/>
    <col min="10253" max="10253" width="12.44140625" customWidth="1"/>
    <col min="10258" max="10258" width="10.109375" bestFit="1" customWidth="1"/>
    <col min="10502" max="10502" width="11.5546875" customWidth="1"/>
    <col min="10503" max="10503" width="10.109375" bestFit="1" customWidth="1"/>
    <col min="10509" max="10509" width="12.44140625" customWidth="1"/>
    <col min="10514" max="10514" width="10.109375" bestFit="1" customWidth="1"/>
    <col min="10758" max="10758" width="11.5546875" customWidth="1"/>
    <col min="10759" max="10759" width="10.109375" bestFit="1" customWidth="1"/>
    <col min="10765" max="10765" width="12.44140625" customWidth="1"/>
    <col min="10770" max="10770" width="10.109375" bestFit="1" customWidth="1"/>
    <col min="11014" max="11014" width="11.5546875" customWidth="1"/>
    <col min="11015" max="11015" width="10.109375" bestFit="1" customWidth="1"/>
    <col min="11021" max="11021" width="12.44140625" customWidth="1"/>
    <col min="11026" max="11026" width="10.109375" bestFit="1" customWidth="1"/>
    <col min="11270" max="11270" width="11.5546875" customWidth="1"/>
    <col min="11271" max="11271" width="10.109375" bestFit="1" customWidth="1"/>
    <col min="11277" max="11277" width="12.44140625" customWidth="1"/>
    <col min="11282" max="11282" width="10.109375" bestFit="1" customWidth="1"/>
    <col min="11526" max="11526" width="11.5546875" customWidth="1"/>
    <col min="11527" max="11527" width="10.109375" bestFit="1" customWidth="1"/>
    <col min="11533" max="11533" width="12.44140625" customWidth="1"/>
    <col min="11538" max="11538" width="10.109375" bestFit="1" customWidth="1"/>
    <col min="11782" max="11782" width="11.5546875" customWidth="1"/>
    <col min="11783" max="11783" width="10.109375" bestFit="1" customWidth="1"/>
    <col min="11789" max="11789" width="12.44140625" customWidth="1"/>
    <col min="11794" max="11794" width="10.109375" bestFit="1" customWidth="1"/>
    <col min="12038" max="12038" width="11.5546875" customWidth="1"/>
    <col min="12039" max="12039" width="10.109375" bestFit="1" customWidth="1"/>
    <col min="12045" max="12045" width="12.44140625" customWidth="1"/>
    <col min="12050" max="12050" width="10.109375" bestFit="1" customWidth="1"/>
    <col min="12294" max="12294" width="11.5546875" customWidth="1"/>
    <col min="12295" max="12295" width="10.109375" bestFit="1" customWidth="1"/>
    <col min="12301" max="12301" width="12.44140625" customWidth="1"/>
    <col min="12306" max="12306" width="10.109375" bestFit="1" customWidth="1"/>
    <col min="12550" max="12550" width="11.5546875" customWidth="1"/>
    <col min="12551" max="12551" width="10.109375" bestFit="1" customWidth="1"/>
    <col min="12557" max="12557" width="12.44140625" customWidth="1"/>
    <col min="12562" max="12562" width="10.109375" bestFit="1" customWidth="1"/>
    <col min="12806" max="12806" width="11.5546875" customWidth="1"/>
    <col min="12807" max="12807" width="10.109375" bestFit="1" customWidth="1"/>
    <col min="12813" max="12813" width="12.44140625" customWidth="1"/>
    <col min="12818" max="12818" width="10.109375" bestFit="1" customWidth="1"/>
    <col min="13062" max="13062" width="11.5546875" customWidth="1"/>
    <col min="13063" max="13063" width="10.109375" bestFit="1" customWidth="1"/>
    <col min="13069" max="13069" width="12.44140625" customWidth="1"/>
    <col min="13074" max="13074" width="10.109375" bestFit="1" customWidth="1"/>
    <col min="13318" max="13318" width="11.5546875" customWidth="1"/>
    <col min="13319" max="13319" width="10.109375" bestFit="1" customWidth="1"/>
    <col min="13325" max="13325" width="12.44140625" customWidth="1"/>
    <col min="13330" max="13330" width="10.109375" bestFit="1" customWidth="1"/>
    <col min="13574" max="13574" width="11.5546875" customWidth="1"/>
    <col min="13575" max="13575" width="10.109375" bestFit="1" customWidth="1"/>
    <col min="13581" max="13581" width="12.44140625" customWidth="1"/>
    <col min="13586" max="13586" width="10.109375" bestFit="1" customWidth="1"/>
    <col min="13830" max="13830" width="11.5546875" customWidth="1"/>
    <col min="13831" max="13831" width="10.109375" bestFit="1" customWidth="1"/>
    <col min="13837" max="13837" width="12.44140625" customWidth="1"/>
    <col min="13842" max="13842" width="10.109375" bestFit="1" customWidth="1"/>
    <col min="14086" max="14086" width="11.5546875" customWidth="1"/>
    <col min="14087" max="14087" width="10.109375" bestFit="1" customWidth="1"/>
    <col min="14093" max="14093" width="12.44140625" customWidth="1"/>
    <col min="14098" max="14098" width="10.109375" bestFit="1" customWidth="1"/>
    <col min="14342" max="14342" width="11.5546875" customWidth="1"/>
    <col min="14343" max="14343" width="10.109375" bestFit="1" customWidth="1"/>
    <col min="14349" max="14349" width="12.44140625" customWidth="1"/>
    <col min="14354" max="14354" width="10.109375" bestFit="1" customWidth="1"/>
    <col min="14598" max="14598" width="11.5546875" customWidth="1"/>
    <col min="14599" max="14599" width="10.109375" bestFit="1" customWidth="1"/>
    <col min="14605" max="14605" width="12.44140625" customWidth="1"/>
    <col min="14610" max="14610" width="10.109375" bestFit="1" customWidth="1"/>
    <col min="14854" max="14854" width="11.5546875" customWidth="1"/>
    <col min="14855" max="14855" width="10.109375" bestFit="1" customWidth="1"/>
    <col min="14861" max="14861" width="12.44140625" customWidth="1"/>
    <col min="14866" max="14866" width="10.109375" bestFit="1" customWidth="1"/>
    <col min="15110" max="15110" width="11.5546875" customWidth="1"/>
    <col min="15111" max="15111" width="10.109375" bestFit="1" customWidth="1"/>
    <col min="15117" max="15117" width="12.44140625" customWidth="1"/>
    <col min="15122" max="15122" width="10.109375" bestFit="1" customWidth="1"/>
    <col min="15366" max="15366" width="11.5546875" customWidth="1"/>
    <col min="15367" max="15367" width="10.109375" bestFit="1" customWidth="1"/>
    <col min="15373" max="15373" width="12.44140625" customWidth="1"/>
    <col min="15378" max="15378" width="10.109375" bestFit="1" customWidth="1"/>
    <col min="15622" max="15622" width="11.5546875" customWidth="1"/>
    <col min="15623" max="15623" width="10.109375" bestFit="1" customWidth="1"/>
    <col min="15629" max="15629" width="12.44140625" customWidth="1"/>
    <col min="15634" max="15634" width="10.109375" bestFit="1" customWidth="1"/>
    <col min="15878" max="15878" width="11.5546875" customWidth="1"/>
    <col min="15879" max="15879" width="10.109375" bestFit="1" customWidth="1"/>
    <col min="15885" max="15885" width="12.44140625" customWidth="1"/>
    <col min="15890" max="15890" width="10.109375" bestFit="1" customWidth="1"/>
    <col min="16134" max="16134" width="11.5546875" customWidth="1"/>
    <col min="16135" max="16135" width="10.109375" bestFit="1" customWidth="1"/>
    <col min="16141" max="16141" width="12.44140625" customWidth="1"/>
    <col min="16146" max="16146" width="10.109375" bestFit="1" customWidth="1"/>
  </cols>
  <sheetData>
    <row r="3" spans="1:20" ht="28.8" x14ac:dyDescent="0.3">
      <c r="G3" s="1" t="s">
        <v>22</v>
      </c>
      <c r="H3" s="37">
        <v>0.1</v>
      </c>
      <c r="L3" s="36" t="s">
        <v>20</v>
      </c>
      <c r="M3" s="35"/>
    </row>
    <row r="4" spans="1:20" ht="43.2" x14ac:dyDescent="0.3">
      <c r="E4" s="2" t="s">
        <v>0</v>
      </c>
      <c r="F4" s="2" t="s">
        <v>1</v>
      </c>
      <c r="G4" s="2" t="s">
        <v>2</v>
      </c>
      <c r="H4" s="3" t="s">
        <v>3</v>
      </c>
      <c r="I4" s="3" t="s">
        <v>4</v>
      </c>
      <c r="J4" s="3" t="s">
        <v>5</v>
      </c>
    </row>
    <row r="5" spans="1:20" ht="28.8" x14ac:dyDescent="0.3">
      <c r="E5" s="4" t="s">
        <v>6</v>
      </c>
      <c r="F5" s="5">
        <v>430</v>
      </c>
      <c r="G5" s="6">
        <v>430</v>
      </c>
      <c r="H5" s="7">
        <f>$H$3*F5</f>
        <v>43</v>
      </c>
      <c r="I5" s="26">
        <v>30</v>
      </c>
      <c r="J5" s="9">
        <f>ROUNDUP(SQRT(2*I5*G5/H5),0)</f>
        <v>25</v>
      </c>
      <c r="L5" t="s">
        <v>16</v>
      </c>
      <c r="T5" s="14"/>
    </row>
    <row r="6" spans="1:20" ht="28.8" x14ac:dyDescent="0.3">
      <c r="E6" s="4" t="s">
        <v>7</v>
      </c>
      <c r="F6" s="5">
        <v>3.5</v>
      </c>
      <c r="G6" s="6">
        <v>36000</v>
      </c>
      <c r="H6" s="7">
        <f>$H$3*F6</f>
        <v>0.35000000000000003</v>
      </c>
      <c r="I6" s="8">
        <f>I5</f>
        <v>30</v>
      </c>
      <c r="J6" s="9">
        <f t="shared" ref="J6:J8" si="0">ROUNDUP(SQRT(2*I6*G6/H6),0)</f>
        <v>2485</v>
      </c>
      <c r="L6" t="s">
        <v>17</v>
      </c>
      <c r="T6" s="14"/>
    </row>
    <row r="7" spans="1:20" ht="28.8" x14ac:dyDescent="0.3">
      <c r="E7" s="4" t="s">
        <v>8</v>
      </c>
      <c r="F7" s="5">
        <v>1.4</v>
      </c>
      <c r="G7" s="6">
        <v>22500</v>
      </c>
      <c r="H7" s="7">
        <f>$H$3*F7</f>
        <v>0.13999999999999999</v>
      </c>
      <c r="I7" s="8">
        <f t="shared" ref="I7:I8" si="1">I6</f>
        <v>30</v>
      </c>
      <c r="J7" s="9">
        <f t="shared" si="0"/>
        <v>3106</v>
      </c>
      <c r="T7" s="14"/>
    </row>
    <row r="8" spans="1:20" ht="28.8" x14ac:dyDescent="0.3">
      <c r="E8" s="4" t="s">
        <v>9</v>
      </c>
      <c r="F8" s="5">
        <v>3.6</v>
      </c>
      <c r="G8" s="6">
        <v>6000</v>
      </c>
      <c r="H8" s="7">
        <f>$H$3*F8</f>
        <v>0.36000000000000004</v>
      </c>
      <c r="I8" s="8">
        <f t="shared" si="1"/>
        <v>30</v>
      </c>
      <c r="J8" s="9">
        <f t="shared" si="0"/>
        <v>1000</v>
      </c>
      <c r="T8" s="14"/>
    </row>
    <row r="9" spans="1:20" x14ac:dyDescent="0.3">
      <c r="E9" s="20"/>
      <c r="F9" s="21"/>
      <c r="G9" s="22"/>
      <c r="H9" s="23"/>
      <c r="I9" s="24"/>
      <c r="J9" s="25"/>
    </row>
    <row r="10" spans="1:20" x14ac:dyDescent="0.3">
      <c r="E10" s="20"/>
      <c r="F10" s="21"/>
      <c r="G10" s="22"/>
      <c r="H10" s="23"/>
      <c r="I10" s="24"/>
      <c r="J10" s="25"/>
    </row>
    <row r="11" spans="1:20" x14ac:dyDescent="0.3">
      <c r="E11" s="20"/>
      <c r="F11" s="21"/>
      <c r="G11" s="22"/>
      <c r="H11" s="23"/>
      <c r="I11" s="24"/>
      <c r="J11" s="25"/>
    </row>
    <row r="12" spans="1:20" x14ac:dyDescent="0.3">
      <c r="E12" s="20"/>
      <c r="F12" s="21"/>
      <c r="G12" s="22"/>
      <c r="H12" s="23"/>
      <c r="I12" s="24"/>
      <c r="J12" s="25"/>
      <c r="L12" t="s">
        <v>18</v>
      </c>
    </row>
    <row r="13" spans="1:20" x14ac:dyDescent="0.3">
      <c r="L13" t="s">
        <v>19</v>
      </c>
    </row>
    <row r="15" spans="1:20" x14ac:dyDescent="0.3">
      <c r="D15"/>
      <c r="E15" s="10" t="s">
        <v>10</v>
      </c>
      <c r="K15" s="1"/>
      <c r="L15" s="11" t="s">
        <v>11</v>
      </c>
    </row>
    <row r="16" spans="1:20" ht="28.8" x14ac:dyDescent="0.3">
      <c r="A16" t="s">
        <v>21</v>
      </c>
      <c r="D16" s="12"/>
      <c r="E16" s="12" t="s">
        <v>13</v>
      </c>
      <c r="F16" s="12" t="s">
        <v>14</v>
      </c>
      <c r="G16" s="12" t="s">
        <v>3</v>
      </c>
      <c r="H16" s="12" t="s">
        <v>15</v>
      </c>
      <c r="K16" s="12" t="s">
        <v>12</v>
      </c>
      <c r="L16" s="12" t="s">
        <v>13</v>
      </c>
      <c r="M16" s="12" t="s">
        <v>14</v>
      </c>
      <c r="N16" s="12" t="s">
        <v>3</v>
      </c>
      <c r="O16" s="12" t="s">
        <v>15</v>
      </c>
    </row>
    <row r="17" spans="4:15" x14ac:dyDescent="0.3">
      <c r="D17" s="32">
        <v>1500</v>
      </c>
      <c r="E17" s="13">
        <f>35400/D17</f>
        <v>23.6</v>
      </c>
      <c r="F17" s="14">
        <f t="shared" ref="F17:F36" si="2">E17*$I$5</f>
        <v>708</v>
      </c>
      <c r="G17" s="14">
        <f t="shared" ref="G17:G36" si="3">D17/2*$H$6</f>
        <v>262.5</v>
      </c>
      <c r="H17" s="15">
        <f>F17+G17</f>
        <v>970.5</v>
      </c>
      <c r="K17" s="1">
        <f>D17</f>
        <v>1500</v>
      </c>
      <c r="L17" s="27">
        <f>ROUNDUP(35400/K17,0)</f>
        <v>24</v>
      </c>
      <c r="M17" s="14">
        <f t="shared" ref="M17:M36" si="4">L17*$I$5</f>
        <v>720</v>
      </c>
      <c r="N17" s="14">
        <f t="shared" ref="N17:N36" si="5">K17/2*$H$6</f>
        <v>262.5</v>
      </c>
      <c r="O17" s="15">
        <f>M17+N17</f>
        <v>982.5</v>
      </c>
    </row>
    <row r="18" spans="4:15" x14ac:dyDescent="0.3">
      <c r="D18" s="32">
        <f>D17+100</f>
        <v>1600</v>
      </c>
      <c r="E18" s="13">
        <f t="shared" ref="E18:E36" si="6">35400/D18</f>
        <v>22.125</v>
      </c>
      <c r="F18" s="14">
        <f t="shared" si="2"/>
        <v>663.75</v>
      </c>
      <c r="G18" s="14">
        <f t="shared" si="3"/>
        <v>280</v>
      </c>
      <c r="H18" s="15">
        <f t="shared" ref="H18:H36" si="7">F18+G18</f>
        <v>943.75</v>
      </c>
      <c r="K18" s="1">
        <f t="shared" ref="K18:K36" si="8">D18</f>
        <v>1600</v>
      </c>
      <c r="L18" s="27">
        <f t="shared" ref="L18:L36" si="9">ROUNDUP(35400/K18,0)</f>
        <v>23</v>
      </c>
      <c r="M18" s="14">
        <f t="shared" si="4"/>
        <v>690</v>
      </c>
      <c r="N18" s="14">
        <f t="shared" si="5"/>
        <v>280</v>
      </c>
      <c r="O18" s="15">
        <f t="shared" ref="O18:O36" si="10">M18+N18</f>
        <v>970</v>
      </c>
    </row>
    <row r="19" spans="4:15" x14ac:dyDescent="0.3">
      <c r="D19" s="32">
        <f t="shared" ref="D19:D36" si="11">D18+100</f>
        <v>1700</v>
      </c>
      <c r="E19" s="13">
        <f t="shared" si="6"/>
        <v>20.823529411764707</v>
      </c>
      <c r="F19" s="14">
        <f t="shared" si="2"/>
        <v>624.70588235294122</v>
      </c>
      <c r="G19" s="14">
        <f t="shared" si="3"/>
        <v>297.5</v>
      </c>
      <c r="H19" s="15">
        <f t="shared" si="7"/>
        <v>922.20588235294122</v>
      </c>
      <c r="K19" s="1">
        <f t="shared" si="8"/>
        <v>1700</v>
      </c>
      <c r="L19" s="27">
        <f t="shared" si="9"/>
        <v>21</v>
      </c>
      <c r="M19" s="14">
        <f t="shared" si="4"/>
        <v>630</v>
      </c>
      <c r="N19" s="14">
        <f t="shared" si="5"/>
        <v>297.5</v>
      </c>
      <c r="O19" s="15">
        <f t="shared" si="10"/>
        <v>927.5</v>
      </c>
    </row>
    <row r="20" spans="4:15" x14ac:dyDescent="0.3">
      <c r="D20" s="32">
        <f t="shared" si="11"/>
        <v>1800</v>
      </c>
      <c r="E20" s="13">
        <f t="shared" si="6"/>
        <v>19.666666666666668</v>
      </c>
      <c r="F20" s="14">
        <f t="shared" si="2"/>
        <v>590</v>
      </c>
      <c r="G20" s="14">
        <f t="shared" si="3"/>
        <v>315.00000000000006</v>
      </c>
      <c r="H20" s="15">
        <f t="shared" si="7"/>
        <v>905</v>
      </c>
      <c r="K20" s="1">
        <f t="shared" si="8"/>
        <v>1800</v>
      </c>
      <c r="L20" s="27">
        <f t="shared" si="9"/>
        <v>20</v>
      </c>
      <c r="M20" s="14">
        <f t="shared" si="4"/>
        <v>600</v>
      </c>
      <c r="N20" s="14">
        <f t="shared" si="5"/>
        <v>315.00000000000006</v>
      </c>
      <c r="O20" s="15">
        <f t="shared" si="10"/>
        <v>915</v>
      </c>
    </row>
    <row r="21" spans="4:15" x14ac:dyDescent="0.3">
      <c r="D21" s="32">
        <f t="shared" si="11"/>
        <v>1900</v>
      </c>
      <c r="E21" s="13">
        <f t="shared" si="6"/>
        <v>18.631578947368421</v>
      </c>
      <c r="F21" s="14">
        <f t="shared" si="2"/>
        <v>558.9473684210526</v>
      </c>
      <c r="G21" s="14">
        <f t="shared" si="3"/>
        <v>332.50000000000006</v>
      </c>
      <c r="H21" s="15">
        <f t="shared" si="7"/>
        <v>891.44736842105272</v>
      </c>
      <c r="K21" s="1">
        <f t="shared" si="8"/>
        <v>1900</v>
      </c>
      <c r="L21" s="27">
        <f t="shared" si="9"/>
        <v>19</v>
      </c>
      <c r="M21" s="14">
        <f t="shared" si="4"/>
        <v>570</v>
      </c>
      <c r="N21" s="14">
        <f t="shared" si="5"/>
        <v>332.50000000000006</v>
      </c>
      <c r="O21" s="15">
        <f t="shared" si="10"/>
        <v>902.5</v>
      </c>
    </row>
    <row r="22" spans="4:15" x14ac:dyDescent="0.3">
      <c r="D22" s="32">
        <f t="shared" si="11"/>
        <v>2000</v>
      </c>
      <c r="E22" s="13">
        <f t="shared" si="6"/>
        <v>17.7</v>
      </c>
      <c r="F22" s="14">
        <f t="shared" si="2"/>
        <v>531</v>
      </c>
      <c r="G22" s="14">
        <f t="shared" si="3"/>
        <v>350.00000000000006</v>
      </c>
      <c r="H22" s="15">
        <f t="shared" si="7"/>
        <v>881</v>
      </c>
      <c r="K22" s="1">
        <f t="shared" si="8"/>
        <v>2000</v>
      </c>
      <c r="L22" s="27">
        <f t="shared" si="9"/>
        <v>18</v>
      </c>
      <c r="M22" s="14">
        <f t="shared" si="4"/>
        <v>540</v>
      </c>
      <c r="N22" s="14">
        <f t="shared" si="5"/>
        <v>350.00000000000006</v>
      </c>
      <c r="O22" s="15">
        <f t="shared" si="10"/>
        <v>890</v>
      </c>
    </row>
    <row r="23" spans="4:15" x14ac:dyDescent="0.3">
      <c r="D23" s="32">
        <f t="shared" si="11"/>
        <v>2100</v>
      </c>
      <c r="E23" s="13">
        <f t="shared" si="6"/>
        <v>16.857142857142858</v>
      </c>
      <c r="F23" s="14">
        <f t="shared" si="2"/>
        <v>505.71428571428572</v>
      </c>
      <c r="G23" s="14">
        <f t="shared" si="3"/>
        <v>367.50000000000006</v>
      </c>
      <c r="H23" s="15">
        <f t="shared" si="7"/>
        <v>873.21428571428578</v>
      </c>
      <c r="K23" s="1">
        <f t="shared" si="8"/>
        <v>2100</v>
      </c>
      <c r="L23" s="27">
        <f t="shared" si="9"/>
        <v>17</v>
      </c>
      <c r="M23" s="14">
        <f t="shared" si="4"/>
        <v>510</v>
      </c>
      <c r="N23" s="14">
        <f t="shared" si="5"/>
        <v>367.50000000000006</v>
      </c>
      <c r="O23" s="15">
        <f t="shared" si="10"/>
        <v>877.5</v>
      </c>
    </row>
    <row r="24" spans="4:15" x14ac:dyDescent="0.3">
      <c r="D24" s="32">
        <f t="shared" si="11"/>
        <v>2200</v>
      </c>
      <c r="E24" s="13">
        <f t="shared" si="6"/>
        <v>16.09090909090909</v>
      </c>
      <c r="F24" s="14">
        <f t="shared" si="2"/>
        <v>482.72727272727269</v>
      </c>
      <c r="G24" s="14">
        <f t="shared" si="3"/>
        <v>385.00000000000006</v>
      </c>
      <c r="H24" s="15">
        <f t="shared" si="7"/>
        <v>867.72727272727275</v>
      </c>
      <c r="K24" s="1">
        <f t="shared" si="8"/>
        <v>2200</v>
      </c>
      <c r="L24" s="27">
        <f t="shared" si="9"/>
        <v>17</v>
      </c>
      <c r="M24" s="14">
        <f t="shared" si="4"/>
        <v>510</v>
      </c>
      <c r="N24" s="14">
        <f t="shared" si="5"/>
        <v>385.00000000000006</v>
      </c>
      <c r="O24" s="15">
        <f t="shared" si="10"/>
        <v>895</v>
      </c>
    </row>
    <row r="25" spans="4:15" x14ac:dyDescent="0.3">
      <c r="D25" s="32">
        <f t="shared" si="11"/>
        <v>2300</v>
      </c>
      <c r="E25" s="13">
        <f t="shared" si="6"/>
        <v>15.391304347826088</v>
      </c>
      <c r="F25" s="14">
        <f t="shared" si="2"/>
        <v>461.73913043478262</v>
      </c>
      <c r="G25" s="14">
        <f t="shared" si="3"/>
        <v>402.50000000000006</v>
      </c>
      <c r="H25" s="15">
        <f t="shared" si="7"/>
        <v>864.23913043478274</v>
      </c>
      <c r="K25" s="1">
        <f t="shared" si="8"/>
        <v>2300</v>
      </c>
      <c r="L25" s="27">
        <f t="shared" si="9"/>
        <v>16</v>
      </c>
      <c r="M25" s="14">
        <f t="shared" si="4"/>
        <v>480</v>
      </c>
      <c r="N25" s="14">
        <f t="shared" si="5"/>
        <v>402.50000000000006</v>
      </c>
      <c r="O25" s="15">
        <f t="shared" si="10"/>
        <v>882.5</v>
      </c>
    </row>
    <row r="26" spans="4:15" x14ac:dyDescent="0.3">
      <c r="D26" s="32">
        <f t="shared" si="11"/>
        <v>2400</v>
      </c>
      <c r="E26" s="13">
        <f t="shared" si="6"/>
        <v>14.75</v>
      </c>
      <c r="F26" s="14">
        <f t="shared" si="2"/>
        <v>442.5</v>
      </c>
      <c r="G26" s="14">
        <f t="shared" si="3"/>
        <v>420.00000000000006</v>
      </c>
      <c r="H26" s="15">
        <f t="shared" si="7"/>
        <v>862.5</v>
      </c>
      <c r="K26" s="1">
        <f t="shared" si="8"/>
        <v>2400</v>
      </c>
      <c r="L26" s="27">
        <f t="shared" si="9"/>
        <v>15</v>
      </c>
      <c r="M26" s="14">
        <f t="shared" si="4"/>
        <v>450</v>
      </c>
      <c r="N26" s="14">
        <f t="shared" si="5"/>
        <v>420.00000000000006</v>
      </c>
      <c r="O26" s="15">
        <f t="shared" si="10"/>
        <v>870</v>
      </c>
    </row>
    <row r="27" spans="4:15" x14ac:dyDescent="0.3">
      <c r="D27" s="33">
        <f t="shared" si="11"/>
        <v>2500</v>
      </c>
      <c r="E27" s="17">
        <f t="shared" si="6"/>
        <v>14.16</v>
      </c>
      <c r="F27" s="18">
        <f t="shared" si="2"/>
        <v>424.8</v>
      </c>
      <c r="G27" s="18">
        <f t="shared" si="3"/>
        <v>437.50000000000006</v>
      </c>
      <c r="H27" s="19">
        <f t="shared" si="7"/>
        <v>862.30000000000007</v>
      </c>
      <c r="K27" s="1">
        <f t="shared" si="8"/>
        <v>2500</v>
      </c>
      <c r="L27" s="27">
        <f t="shared" si="9"/>
        <v>15</v>
      </c>
      <c r="M27" s="14">
        <f t="shared" si="4"/>
        <v>450</v>
      </c>
      <c r="N27" s="14">
        <f t="shared" si="5"/>
        <v>437.50000000000006</v>
      </c>
      <c r="O27" s="15">
        <f t="shared" si="10"/>
        <v>887.5</v>
      </c>
    </row>
    <row r="28" spans="4:15" x14ac:dyDescent="0.3">
      <c r="D28" s="34">
        <f t="shared" si="11"/>
        <v>2600</v>
      </c>
      <c r="E28" s="28">
        <f t="shared" si="6"/>
        <v>13.615384615384615</v>
      </c>
      <c r="F28" s="29">
        <f t="shared" si="2"/>
        <v>408.46153846153845</v>
      </c>
      <c r="G28" s="29">
        <f t="shared" si="3"/>
        <v>455.00000000000006</v>
      </c>
      <c r="H28" s="30">
        <f t="shared" si="7"/>
        <v>863.46153846153857</v>
      </c>
      <c r="K28" s="16">
        <f t="shared" si="8"/>
        <v>2600</v>
      </c>
      <c r="L28" s="31">
        <f t="shared" si="9"/>
        <v>14</v>
      </c>
      <c r="M28" s="18">
        <f t="shared" si="4"/>
        <v>420</v>
      </c>
      <c r="N28" s="18">
        <f t="shared" si="5"/>
        <v>455.00000000000006</v>
      </c>
      <c r="O28" s="19">
        <f t="shared" si="10"/>
        <v>875</v>
      </c>
    </row>
    <row r="29" spans="4:15" x14ac:dyDescent="0.3">
      <c r="D29" s="32">
        <f t="shared" si="11"/>
        <v>2700</v>
      </c>
      <c r="E29" s="28">
        <f t="shared" si="6"/>
        <v>13.111111111111111</v>
      </c>
      <c r="F29" s="29">
        <f t="shared" si="2"/>
        <v>393.33333333333331</v>
      </c>
      <c r="G29" s="29">
        <f t="shared" si="3"/>
        <v>472.50000000000006</v>
      </c>
      <c r="H29" s="30">
        <f t="shared" si="7"/>
        <v>865.83333333333337</v>
      </c>
      <c r="K29" s="1">
        <f t="shared" si="8"/>
        <v>2700</v>
      </c>
      <c r="L29" s="27">
        <f t="shared" si="9"/>
        <v>14</v>
      </c>
      <c r="M29" s="14">
        <f t="shared" si="4"/>
        <v>420</v>
      </c>
      <c r="N29" s="14">
        <f t="shared" si="5"/>
        <v>472.50000000000006</v>
      </c>
      <c r="O29" s="15">
        <f t="shared" si="10"/>
        <v>892.5</v>
      </c>
    </row>
    <row r="30" spans="4:15" x14ac:dyDescent="0.3">
      <c r="D30" s="32">
        <f t="shared" si="11"/>
        <v>2800</v>
      </c>
      <c r="E30" s="13">
        <f t="shared" si="6"/>
        <v>12.642857142857142</v>
      </c>
      <c r="F30" s="14">
        <f t="shared" si="2"/>
        <v>379.28571428571428</v>
      </c>
      <c r="G30" s="14">
        <f t="shared" si="3"/>
        <v>490.00000000000006</v>
      </c>
      <c r="H30" s="15">
        <f t="shared" si="7"/>
        <v>869.28571428571433</v>
      </c>
      <c r="K30" s="1">
        <f t="shared" si="8"/>
        <v>2800</v>
      </c>
      <c r="L30" s="27">
        <f t="shared" si="9"/>
        <v>13</v>
      </c>
      <c r="M30" s="14">
        <f t="shared" si="4"/>
        <v>390</v>
      </c>
      <c r="N30" s="14">
        <f t="shared" si="5"/>
        <v>490.00000000000006</v>
      </c>
      <c r="O30" s="15">
        <f t="shared" si="10"/>
        <v>880</v>
      </c>
    </row>
    <row r="31" spans="4:15" x14ac:dyDescent="0.3">
      <c r="D31" s="32">
        <f t="shared" si="11"/>
        <v>2900</v>
      </c>
      <c r="E31" s="13">
        <f t="shared" si="6"/>
        <v>12.206896551724139</v>
      </c>
      <c r="F31" s="14">
        <f t="shared" si="2"/>
        <v>366.20689655172418</v>
      </c>
      <c r="G31" s="14">
        <f t="shared" si="3"/>
        <v>507.50000000000006</v>
      </c>
      <c r="H31" s="15">
        <f t="shared" si="7"/>
        <v>873.70689655172418</v>
      </c>
      <c r="K31" s="1">
        <f t="shared" si="8"/>
        <v>2900</v>
      </c>
      <c r="L31" s="27">
        <f t="shared" si="9"/>
        <v>13</v>
      </c>
      <c r="M31" s="14">
        <f t="shared" si="4"/>
        <v>390</v>
      </c>
      <c r="N31" s="14">
        <f t="shared" si="5"/>
        <v>507.50000000000006</v>
      </c>
      <c r="O31" s="15">
        <f t="shared" si="10"/>
        <v>897.5</v>
      </c>
    </row>
    <row r="32" spans="4:15" x14ac:dyDescent="0.3">
      <c r="D32" s="32">
        <f t="shared" si="11"/>
        <v>3000</v>
      </c>
      <c r="E32" s="13">
        <f t="shared" si="6"/>
        <v>11.8</v>
      </c>
      <c r="F32" s="14">
        <f t="shared" si="2"/>
        <v>354</v>
      </c>
      <c r="G32" s="14">
        <f t="shared" si="3"/>
        <v>525</v>
      </c>
      <c r="H32" s="15">
        <f t="shared" si="7"/>
        <v>879</v>
      </c>
      <c r="K32" s="1">
        <f t="shared" si="8"/>
        <v>3000</v>
      </c>
      <c r="L32" s="27">
        <f t="shared" si="9"/>
        <v>12</v>
      </c>
      <c r="M32" s="14">
        <f t="shared" si="4"/>
        <v>360</v>
      </c>
      <c r="N32" s="14">
        <f t="shared" si="5"/>
        <v>525</v>
      </c>
      <c r="O32" s="15">
        <f t="shared" si="10"/>
        <v>885</v>
      </c>
    </row>
    <row r="33" spans="4:15" x14ac:dyDescent="0.3">
      <c r="D33" s="32">
        <f t="shared" si="11"/>
        <v>3100</v>
      </c>
      <c r="E33" s="13">
        <f t="shared" si="6"/>
        <v>11.419354838709678</v>
      </c>
      <c r="F33" s="14">
        <f t="shared" si="2"/>
        <v>342.58064516129036</v>
      </c>
      <c r="G33" s="14">
        <f t="shared" si="3"/>
        <v>542.5</v>
      </c>
      <c r="H33" s="15">
        <f t="shared" si="7"/>
        <v>885.08064516129036</v>
      </c>
      <c r="K33" s="1">
        <f t="shared" si="8"/>
        <v>3100</v>
      </c>
      <c r="L33" s="27">
        <f t="shared" si="9"/>
        <v>12</v>
      </c>
      <c r="M33" s="14">
        <f t="shared" si="4"/>
        <v>360</v>
      </c>
      <c r="N33" s="14">
        <f t="shared" si="5"/>
        <v>542.5</v>
      </c>
      <c r="O33" s="15">
        <f t="shared" si="10"/>
        <v>902.5</v>
      </c>
    </row>
    <row r="34" spans="4:15" x14ac:dyDescent="0.3">
      <c r="D34" s="32">
        <f t="shared" si="11"/>
        <v>3200</v>
      </c>
      <c r="E34" s="13">
        <f t="shared" si="6"/>
        <v>11.0625</v>
      </c>
      <c r="F34" s="14">
        <f t="shared" si="2"/>
        <v>331.875</v>
      </c>
      <c r="G34" s="14">
        <f t="shared" si="3"/>
        <v>560</v>
      </c>
      <c r="H34" s="15">
        <f t="shared" si="7"/>
        <v>891.875</v>
      </c>
      <c r="K34" s="1">
        <f t="shared" si="8"/>
        <v>3200</v>
      </c>
      <c r="L34" s="27">
        <f t="shared" si="9"/>
        <v>12</v>
      </c>
      <c r="M34" s="14">
        <f t="shared" si="4"/>
        <v>360</v>
      </c>
      <c r="N34" s="14">
        <f t="shared" si="5"/>
        <v>560</v>
      </c>
      <c r="O34" s="15">
        <f t="shared" si="10"/>
        <v>920</v>
      </c>
    </row>
    <row r="35" spans="4:15" x14ac:dyDescent="0.3">
      <c r="D35" s="32">
        <f t="shared" si="11"/>
        <v>3300</v>
      </c>
      <c r="E35" s="13">
        <f t="shared" si="6"/>
        <v>10.727272727272727</v>
      </c>
      <c r="F35" s="14">
        <f t="shared" si="2"/>
        <v>321.81818181818181</v>
      </c>
      <c r="G35" s="14">
        <f t="shared" si="3"/>
        <v>577.5</v>
      </c>
      <c r="H35" s="15">
        <f t="shared" si="7"/>
        <v>899.31818181818176</v>
      </c>
      <c r="K35" s="1">
        <f t="shared" si="8"/>
        <v>3300</v>
      </c>
      <c r="L35" s="27">
        <f t="shared" si="9"/>
        <v>11</v>
      </c>
      <c r="M35" s="14">
        <f t="shared" si="4"/>
        <v>330</v>
      </c>
      <c r="N35" s="14">
        <f t="shared" si="5"/>
        <v>577.5</v>
      </c>
      <c r="O35" s="15">
        <f t="shared" si="10"/>
        <v>907.5</v>
      </c>
    </row>
    <row r="36" spans="4:15" x14ac:dyDescent="0.3">
      <c r="D36" s="32">
        <f t="shared" si="11"/>
        <v>3400</v>
      </c>
      <c r="E36" s="13">
        <f t="shared" si="6"/>
        <v>10.411764705882353</v>
      </c>
      <c r="F36" s="14">
        <f t="shared" si="2"/>
        <v>312.35294117647061</v>
      </c>
      <c r="G36" s="14">
        <f t="shared" si="3"/>
        <v>595</v>
      </c>
      <c r="H36" s="15">
        <f t="shared" si="7"/>
        <v>907.35294117647061</v>
      </c>
      <c r="K36" s="1">
        <f t="shared" si="8"/>
        <v>3400</v>
      </c>
      <c r="L36" s="27">
        <f t="shared" si="9"/>
        <v>11</v>
      </c>
      <c r="M36" s="14">
        <f t="shared" si="4"/>
        <v>330</v>
      </c>
      <c r="N36" s="14">
        <f t="shared" si="5"/>
        <v>595</v>
      </c>
      <c r="O36" s="15">
        <f t="shared" si="10"/>
        <v>925</v>
      </c>
    </row>
    <row r="37" spans="4:15" x14ac:dyDescent="0.3">
      <c r="D37"/>
      <c r="K37" s="1"/>
      <c r="L37" s="27"/>
      <c r="M37" s="14"/>
      <c r="N37" s="14"/>
      <c r="O3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Simmons</dc:creator>
  <cp:lastModifiedBy>Adam Simmons</cp:lastModifiedBy>
  <dcterms:created xsi:type="dcterms:W3CDTF">2018-11-14T05:42:24Z</dcterms:created>
  <dcterms:modified xsi:type="dcterms:W3CDTF">2019-12-28T18:34:07Z</dcterms:modified>
</cp:coreProperties>
</file>