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sim\Dropbox\Adam\Forecasting Book 2019\Website Material\"/>
    </mc:Choice>
  </mc:AlternateContent>
  <xr:revisionPtr revIDLastSave="0" documentId="8_{45939D2F-26BB-4D08-85B7-6C1F2447540C}" xr6:coauthVersionLast="45" xr6:coauthVersionMax="45" xr10:uidLastSave="{00000000-0000-0000-0000-000000000000}"/>
  <bookViews>
    <workbookView xWindow="-108" yWindow="-108" windowWidth="23256" windowHeight="12576" activeTab="2" xr2:uid="{CC518D03-9125-4C27-866D-382F35C34122}"/>
  </bookViews>
  <sheets>
    <sheet name="Introduction" sheetId="5" r:id="rId1"/>
    <sheet name="SS and DD Lines" sheetId="2" r:id="rId2"/>
    <sheet name="SS DD V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3" l="1"/>
  <c r="H10" i="3"/>
  <c r="H10" i="2"/>
  <c r="C8" i="3"/>
  <c r="K8" i="3" s="1"/>
  <c r="G7" i="3"/>
  <c r="G8" i="3" s="1"/>
  <c r="C7" i="3"/>
  <c r="G7" i="2"/>
  <c r="G8" i="2" s="1"/>
  <c r="C7" i="2"/>
  <c r="C8" i="2" s="1"/>
  <c r="K8" i="2" s="1"/>
  <c r="L18" i="2" l="1"/>
  <c r="L17" i="2" s="1"/>
  <c r="D19" i="2" s="1"/>
  <c r="L17" i="3"/>
  <c r="D19" i="3" s="1"/>
  <c r="D20" i="3" s="1"/>
  <c r="D23" i="3" s="1"/>
  <c r="D20" i="2" l="1"/>
  <c r="D23" i="2" s="1"/>
  <c r="D25" i="2"/>
  <c r="D25" i="3"/>
  <c r="D28" i="2" l="1"/>
  <c r="D26" i="2"/>
  <c r="D26" i="3"/>
  <c r="D28" i="3"/>
</calcChain>
</file>

<file path=xl/sharedStrings.xml><?xml version="1.0" encoding="utf-8"?>
<sst xmlns="http://schemas.openxmlformats.org/spreadsheetml/2006/main" count="76" uniqueCount="33">
  <si>
    <t>Quantity</t>
  </si>
  <si>
    <t>SUPPLY</t>
  </si>
  <si>
    <t>Coefficient</t>
  </si>
  <si>
    <t>Intercept</t>
  </si>
  <si>
    <t>DEMAND</t>
  </si>
  <si>
    <t>X=5,Y=100</t>
  </si>
  <si>
    <t>Equilibrium is when Q=</t>
  </si>
  <si>
    <t>and P =</t>
  </si>
  <si>
    <t>SUPPLY2</t>
  </si>
  <si>
    <t>When Q  is</t>
  </si>
  <si>
    <t>P =</t>
  </si>
  <si>
    <t>Total tax burden</t>
  </si>
  <si>
    <t xml:space="preserve">Price </t>
  </si>
  <si>
    <t>Consumer</t>
  </si>
  <si>
    <t>Producer</t>
  </si>
  <si>
    <t>40X-100=-50X+350</t>
  </si>
  <si>
    <t>90X=450</t>
  </si>
  <si>
    <t>36X-100=-50X+350</t>
  </si>
  <si>
    <t>86X=450</t>
  </si>
  <si>
    <t>X=5.2326, Y=88.37</t>
  </si>
  <si>
    <t>36X-100=-10X+150</t>
  </si>
  <si>
    <t>46X=250</t>
  </si>
  <si>
    <t>40X-100=-10X+150</t>
  </si>
  <si>
    <t>50X=250</t>
  </si>
  <si>
    <t>Elasticity</t>
  </si>
  <si>
    <t>X=5.4348, Y=95.65</t>
  </si>
  <si>
    <t>Consumer %</t>
  </si>
  <si>
    <t xml:space="preserve">This model calculates the two tax burdens shown in the figure on </t>
  </si>
  <si>
    <t>this page. The starting point is a price of €5 and demand of 100 units.</t>
  </si>
  <si>
    <t xml:space="preserve">Supply and demand curves are then developed and the model can be </t>
  </si>
  <si>
    <t>used to assess the impact of price elasticity on the price, demand and</t>
  </si>
  <si>
    <t>the share of the tax burden.</t>
  </si>
  <si>
    <t>The model assumes a new 10% tax rate but this figure can be altered.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</si>
</sst>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9" fontId="0" fillId="0" borderId="0" xfId="0" applyNumberFormat="1"/>
    <xf numFmtId="0" fontId="0" fillId="0" borderId="0" xfId="0" quotePrefix="1"/>
    <xf numFmtId="0" fontId="0" fillId="0" borderId="0" xfId="0" applyAlignment="1">
      <alignment horizontal="right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horizontal="right"/>
    </xf>
    <xf numFmtId="43" fontId="0" fillId="2" borderId="0" xfId="1" applyFont="1" applyFill="1"/>
    <xf numFmtId="43" fontId="0" fillId="3" borderId="0" xfId="1" applyFont="1" applyFill="1"/>
    <xf numFmtId="43" fontId="0" fillId="4" borderId="0" xfId="1" applyFont="1" applyFill="1"/>
    <xf numFmtId="43" fontId="0" fillId="5" borderId="0" xfId="1" applyFont="1" applyFill="1"/>
    <xf numFmtId="0" fontId="0" fillId="6" borderId="0" xfId="0" applyFill="1"/>
    <xf numFmtId="9" fontId="0" fillId="0" borderId="0" xfId="2" applyNumberFormat="1" applyFont="1"/>
    <xf numFmtId="43" fontId="0" fillId="0" borderId="0" xfId="1" quotePrefix="1" applyFont="1"/>
    <xf numFmtId="0" fontId="0" fillId="0" borderId="0" xfId="0" applyFill="1"/>
    <xf numFmtId="0" fontId="0" fillId="7" borderId="0" xfId="0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500333</xdr:colOff>
      <xdr:row>4</xdr:row>
      <xdr:rowOff>30480</xdr:rowOff>
    </xdr:from>
    <xdr:to>
      <xdr:col>17</xdr:col>
      <xdr:colOff>305599</xdr:colOff>
      <xdr:row>24</xdr:row>
      <xdr:rowOff>46857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8CBC9F-7477-495F-BAB3-610637D64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7133" y="762000"/>
          <a:ext cx="5291666" cy="3673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CA02-6A68-4B48-A873-DCB5121A1110}">
  <dimension ref="C5:C11"/>
  <sheetViews>
    <sheetView showGridLines="0" workbookViewId="0">
      <selection activeCell="C12" sqref="C12"/>
    </sheetView>
  </sheetViews>
  <sheetFormatPr defaultRowHeight="14.4" x14ac:dyDescent="0.3"/>
  <sheetData>
    <row r="5" spans="3:3" x14ac:dyDescent="0.3">
      <c r="C5" t="s">
        <v>27</v>
      </c>
    </row>
    <row r="6" spans="3:3" x14ac:dyDescent="0.3">
      <c r="C6" t="s">
        <v>28</v>
      </c>
    </row>
    <row r="7" spans="3:3" x14ac:dyDescent="0.3">
      <c r="C7" t="s">
        <v>29</v>
      </c>
    </row>
    <row r="8" spans="3:3" x14ac:dyDescent="0.3">
      <c r="C8" t="s">
        <v>30</v>
      </c>
    </row>
    <row r="9" spans="3:3" x14ac:dyDescent="0.3">
      <c r="C9" t="s">
        <v>31</v>
      </c>
    </row>
    <row r="11" spans="3:3" x14ac:dyDescent="0.3">
      <c r="C11" t="s">
        <v>32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4F2D0-577E-4689-B345-973E8FE6A6BD}">
  <dimension ref="B2:L28"/>
  <sheetViews>
    <sheetView showGridLines="0" workbookViewId="0">
      <selection activeCell="J10" sqref="J10:K10"/>
    </sheetView>
  </sheetViews>
  <sheetFormatPr defaultRowHeight="14.4" x14ac:dyDescent="0.3"/>
  <cols>
    <col min="2" max="2" width="10" bestFit="1" customWidth="1"/>
    <col min="4" max="4" width="11.44140625" bestFit="1" customWidth="1"/>
    <col min="6" max="6" width="10" bestFit="1" customWidth="1"/>
    <col min="8" max="8" width="11.44140625" bestFit="1" customWidth="1"/>
    <col min="10" max="10" width="10.21875" customWidth="1"/>
    <col min="18" max="18" width="10" bestFit="1" customWidth="1"/>
  </cols>
  <sheetData>
    <row r="2" spans="2:12" x14ac:dyDescent="0.3">
      <c r="C2" t="s">
        <v>1</v>
      </c>
      <c r="D2" t="s">
        <v>1</v>
      </c>
      <c r="G2" t="s">
        <v>4</v>
      </c>
      <c r="H2" t="s">
        <v>4</v>
      </c>
      <c r="K2" t="s">
        <v>8</v>
      </c>
      <c r="L2" t="s">
        <v>8</v>
      </c>
    </row>
    <row r="3" spans="2:12" x14ac:dyDescent="0.3">
      <c r="C3" t="s">
        <v>0</v>
      </c>
      <c r="D3" t="s">
        <v>12</v>
      </c>
      <c r="G3" t="s">
        <v>0</v>
      </c>
      <c r="H3" t="s">
        <v>12</v>
      </c>
      <c r="K3" t="s">
        <v>0</v>
      </c>
      <c r="L3" t="s">
        <v>12</v>
      </c>
    </row>
    <row r="4" spans="2:12" x14ac:dyDescent="0.3">
      <c r="C4">
        <v>100</v>
      </c>
      <c r="D4">
        <v>5</v>
      </c>
      <c r="G4">
        <v>100</v>
      </c>
      <c r="H4">
        <v>5</v>
      </c>
    </row>
    <row r="5" spans="2:12" x14ac:dyDescent="0.3">
      <c r="C5">
        <v>80</v>
      </c>
      <c r="D5">
        <v>4.5</v>
      </c>
      <c r="G5">
        <v>90</v>
      </c>
      <c r="H5">
        <v>6</v>
      </c>
    </row>
    <row r="7" spans="2:12" x14ac:dyDescent="0.3">
      <c r="B7" t="s">
        <v>2</v>
      </c>
      <c r="C7">
        <f>(C4-C5)/((D4-D5))</f>
        <v>40</v>
      </c>
      <c r="F7" t="s">
        <v>2</v>
      </c>
      <c r="G7">
        <f>(G4-G5)/((H4-H5))</f>
        <v>-10</v>
      </c>
      <c r="J7" t="s">
        <v>2</v>
      </c>
      <c r="K7">
        <v>36</v>
      </c>
    </row>
    <row r="8" spans="2:12" x14ac:dyDescent="0.3">
      <c r="B8" t="s">
        <v>3</v>
      </c>
      <c r="C8">
        <f>C4-D4*C7</f>
        <v>-100</v>
      </c>
      <c r="F8" t="s">
        <v>3</v>
      </c>
      <c r="G8">
        <f>G4-H4*G7</f>
        <v>150</v>
      </c>
      <c r="J8" t="s">
        <v>3</v>
      </c>
      <c r="K8">
        <f>C8</f>
        <v>-100</v>
      </c>
    </row>
    <row r="10" spans="2:12" x14ac:dyDescent="0.3">
      <c r="F10" t="s">
        <v>24</v>
      </c>
      <c r="H10" s="11">
        <f>(1-G5/G4)/(1-H5/H4)</f>
        <v>-0.5</v>
      </c>
      <c r="K10" s="1"/>
      <c r="L10" s="2"/>
    </row>
    <row r="12" spans="2:12" s="15" customFormat="1" x14ac:dyDescent="0.3"/>
    <row r="13" spans="2:12" s="15" customFormat="1" x14ac:dyDescent="0.3">
      <c r="C13" s="15" t="s">
        <v>22</v>
      </c>
      <c r="K13" s="15" t="s">
        <v>20</v>
      </c>
    </row>
    <row r="14" spans="2:12" s="15" customFormat="1" x14ac:dyDescent="0.3">
      <c r="C14" s="15" t="s">
        <v>23</v>
      </c>
      <c r="K14" s="15" t="s">
        <v>21</v>
      </c>
    </row>
    <row r="15" spans="2:12" s="15" customFormat="1" x14ac:dyDescent="0.3">
      <c r="C15" s="15" t="s">
        <v>5</v>
      </c>
      <c r="K15" s="15" t="s">
        <v>25</v>
      </c>
    </row>
    <row r="17" spans="2:12" x14ac:dyDescent="0.3">
      <c r="B17" t="s">
        <v>6</v>
      </c>
      <c r="D17">
        <v>100</v>
      </c>
      <c r="E17" t="s">
        <v>7</v>
      </c>
      <c r="F17">
        <v>5</v>
      </c>
      <c r="J17" t="s">
        <v>6</v>
      </c>
      <c r="L17" s="4">
        <f>L18*K7+K8</f>
        <v>95.652173913043498</v>
      </c>
    </row>
    <row r="18" spans="2:12" x14ac:dyDescent="0.3">
      <c r="K18" t="s">
        <v>7</v>
      </c>
      <c r="L18" s="13">
        <f>(G8-K8)/(K7-G7)</f>
        <v>5.4347826086956523</v>
      </c>
    </row>
    <row r="19" spans="2:12" x14ac:dyDescent="0.3">
      <c r="B19" t="s">
        <v>9</v>
      </c>
      <c r="D19" s="5">
        <f>L17</f>
        <v>95.652173913043498</v>
      </c>
      <c r="L19" s="4"/>
    </row>
    <row r="20" spans="2:12" x14ac:dyDescent="0.3">
      <c r="B20" t="s">
        <v>10</v>
      </c>
      <c r="D20" s="5">
        <f>(D19-C8)/C7</f>
        <v>4.8913043478260878</v>
      </c>
      <c r="L20" s="4"/>
    </row>
    <row r="21" spans="2:12" x14ac:dyDescent="0.3">
      <c r="L21" s="4"/>
    </row>
    <row r="23" spans="2:12" x14ac:dyDescent="0.3">
      <c r="B23" t="s">
        <v>11</v>
      </c>
      <c r="D23" s="7">
        <f>(L18-D20)*D19</f>
        <v>51.984877126654006</v>
      </c>
      <c r="L23" s="5"/>
    </row>
    <row r="24" spans="2:12" x14ac:dyDescent="0.3">
      <c r="C24" s="3"/>
      <c r="D24" s="6"/>
      <c r="E24" s="3"/>
    </row>
    <row r="25" spans="2:12" x14ac:dyDescent="0.3">
      <c r="B25" t="s">
        <v>13</v>
      </c>
      <c r="D25" s="8">
        <f>(L18-F17)*D19</f>
        <v>41.587901701323275</v>
      </c>
    </row>
    <row r="26" spans="2:12" x14ac:dyDescent="0.3">
      <c r="B26" t="s">
        <v>14</v>
      </c>
      <c r="D26" s="10">
        <f>D23-D25</f>
        <v>10.39697542533073</v>
      </c>
    </row>
    <row r="28" spans="2:12" x14ac:dyDescent="0.3">
      <c r="B28" t="s">
        <v>26</v>
      </c>
      <c r="D28" s="12">
        <f>D25/D23</f>
        <v>0.80000000000000138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37543-CB37-41D1-96FE-E5790936A02E}">
  <dimension ref="B2:N28"/>
  <sheetViews>
    <sheetView showGridLines="0" tabSelected="1" workbookViewId="0">
      <selection activeCell="H23" sqref="H23"/>
    </sheetView>
  </sheetViews>
  <sheetFormatPr defaultRowHeight="14.4" x14ac:dyDescent="0.3"/>
  <cols>
    <col min="2" max="2" width="10" bestFit="1" customWidth="1"/>
    <col min="4" max="4" width="11.44140625" bestFit="1" customWidth="1"/>
    <col min="5" max="5" width="8.109375" customWidth="1"/>
    <col min="6" max="6" width="10" bestFit="1" customWidth="1"/>
    <col min="8" max="8" width="11.44140625" bestFit="1" customWidth="1"/>
    <col min="9" max="9" width="2.33203125" customWidth="1"/>
    <col min="10" max="10" width="10.21875" customWidth="1"/>
  </cols>
  <sheetData>
    <row r="2" spans="2:14" x14ac:dyDescent="0.3">
      <c r="C2" t="s">
        <v>1</v>
      </c>
      <c r="D2" t="s">
        <v>1</v>
      </c>
      <c r="G2" t="s">
        <v>4</v>
      </c>
      <c r="H2" t="s">
        <v>4</v>
      </c>
      <c r="K2" t="s">
        <v>8</v>
      </c>
      <c r="L2" t="s">
        <v>8</v>
      </c>
    </row>
    <row r="3" spans="2:14" x14ac:dyDescent="0.3">
      <c r="C3" t="s">
        <v>0</v>
      </c>
      <c r="D3" t="s">
        <v>12</v>
      </c>
      <c r="G3" t="s">
        <v>0</v>
      </c>
      <c r="H3" t="s">
        <v>12</v>
      </c>
      <c r="K3" t="s">
        <v>0</v>
      </c>
      <c r="L3" t="s">
        <v>12</v>
      </c>
    </row>
    <row r="4" spans="2:14" x14ac:dyDescent="0.3">
      <c r="C4">
        <v>100</v>
      </c>
      <c r="D4">
        <v>5</v>
      </c>
      <c r="G4">
        <v>100</v>
      </c>
      <c r="H4">
        <v>5</v>
      </c>
    </row>
    <row r="5" spans="2:14" x14ac:dyDescent="0.3">
      <c r="C5">
        <v>80</v>
      </c>
      <c r="D5">
        <v>4.5</v>
      </c>
      <c r="G5">
        <v>50</v>
      </c>
      <c r="H5">
        <v>6</v>
      </c>
    </row>
    <row r="7" spans="2:14" x14ac:dyDescent="0.3">
      <c r="B7" t="s">
        <v>2</v>
      </c>
      <c r="C7">
        <f>(C4-C5)/((D4-D5))</f>
        <v>40</v>
      </c>
      <c r="F7" t="s">
        <v>2</v>
      </c>
      <c r="G7">
        <f>(G4-G5)/((H4-H5))</f>
        <v>-50</v>
      </c>
      <c r="J7" t="s">
        <v>2</v>
      </c>
      <c r="K7">
        <v>36</v>
      </c>
      <c r="M7" s="1"/>
      <c r="N7" s="2"/>
    </row>
    <row r="8" spans="2:14" x14ac:dyDescent="0.3">
      <c r="B8" t="s">
        <v>3</v>
      </c>
      <c r="C8">
        <f>C4-D4*C7</f>
        <v>-100</v>
      </c>
      <c r="F8" t="s">
        <v>3</v>
      </c>
      <c r="G8">
        <f>G4-H4*G7</f>
        <v>350</v>
      </c>
      <c r="J8" t="s">
        <v>3</v>
      </c>
      <c r="K8">
        <f>C8</f>
        <v>-100</v>
      </c>
    </row>
    <row r="10" spans="2:14" x14ac:dyDescent="0.3">
      <c r="F10" t="s">
        <v>24</v>
      </c>
      <c r="H10" s="11">
        <f>(1-G5/G4)/(1-H5/H4)</f>
        <v>-2.5000000000000004</v>
      </c>
    </row>
    <row r="11" spans="2:14" x14ac:dyDescent="0.3">
      <c r="H11" s="14"/>
    </row>
    <row r="12" spans="2:14" s="15" customFormat="1" x14ac:dyDescent="0.3"/>
    <row r="13" spans="2:14" s="15" customFormat="1" x14ac:dyDescent="0.3">
      <c r="C13" s="15" t="s">
        <v>15</v>
      </c>
      <c r="K13" s="15" t="s">
        <v>17</v>
      </c>
    </row>
    <row r="14" spans="2:14" s="15" customFormat="1" x14ac:dyDescent="0.3">
      <c r="C14" s="15" t="s">
        <v>16</v>
      </c>
      <c r="K14" s="15" t="s">
        <v>18</v>
      </c>
    </row>
    <row r="15" spans="2:14" s="15" customFormat="1" x14ac:dyDescent="0.3">
      <c r="C15" s="15" t="s">
        <v>5</v>
      </c>
      <c r="K15" s="15" t="s">
        <v>19</v>
      </c>
    </row>
    <row r="17" spans="2:12" x14ac:dyDescent="0.3">
      <c r="B17" t="s">
        <v>6</v>
      </c>
      <c r="D17">
        <v>100</v>
      </c>
      <c r="E17" t="s">
        <v>7</v>
      </c>
      <c r="F17">
        <v>5</v>
      </c>
      <c r="J17" t="s">
        <v>6</v>
      </c>
      <c r="L17" s="4">
        <f>L18*K7+K8</f>
        <v>88.372093023255843</v>
      </c>
    </row>
    <row r="18" spans="2:12" x14ac:dyDescent="0.3">
      <c r="K18" t="s">
        <v>7</v>
      </c>
      <c r="L18" s="13">
        <f>(G8-K8)/(K7-G7)</f>
        <v>5.2325581395348841</v>
      </c>
    </row>
    <row r="19" spans="2:12" x14ac:dyDescent="0.3">
      <c r="B19" t="s">
        <v>9</v>
      </c>
      <c r="D19" s="5">
        <f>L17</f>
        <v>88.372093023255843</v>
      </c>
    </row>
    <row r="20" spans="2:12" x14ac:dyDescent="0.3">
      <c r="B20" t="s">
        <v>10</v>
      </c>
      <c r="D20" s="5">
        <f>(D19-C8)/C7</f>
        <v>4.7093023255813957</v>
      </c>
    </row>
    <row r="23" spans="2:12" x14ac:dyDescent="0.3">
      <c r="B23" t="s">
        <v>11</v>
      </c>
      <c r="D23" s="7">
        <f>(L18-D20)*D19</f>
        <v>46.24121146565713</v>
      </c>
    </row>
    <row r="24" spans="2:12" x14ac:dyDescent="0.3">
      <c r="C24" s="3"/>
      <c r="D24" s="6"/>
      <c r="E24" s="3"/>
    </row>
    <row r="25" spans="2:12" x14ac:dyDescent="0.3">
      <c r="B25" t="s">
        <v>13</v>
      </c>
      <c r="D25" s="9">
        <f>(L18-F17)*D19</f>
        <v>20.551649540292093</v>
      </c>
    </row>
    <row r="26" spans="2:12" x14ac:dyDescent="0.3">
      <c r="B26" t="s">
        <v>14</v>
      </c>
      <c r="D26" s="10">
        <f>D23-D25</f>
        <v>25.689561925365037</v>
      </c>
    </row>
    <row r="28" spans="2:12" x14ac:dyDescent="0.3">
      <c r="B28" t="s">
        <v>26</v>
      </c>
      <c r="D28" s="12">
        <f>D25/D23</f>
        <v>0.4444444444444452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SS and DD Lines</vt:lpstr>
      <vt:lpstr>SS DD 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Simmons</dc:creator>
  <cp:lastModifiedBy>Adam Simmons</cp:lastModifiedBy>
  <dcterms:created xsi:type="dcterms:W3CDTF">2019-12-18T11:19:35Z</dcterms:created>
  <dcterms:modified xsi:type="dcterms:W3CDTF">2019-12-28T09:51:23Z</dcterms:modified>
</cp:coreProperties>
</file>