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sim\Dropbox\Adam\Forecasting Book 2019\Website Material\"/>
    </mc:Choice>
  </mc:AlternateContent>
  <xr:revisionPtr revIDLastSave="0" documentId="8_{18586829-E4B4-4FAB-A353-19F6F411D631}" xr6:coauthVersionLast="45" xr6:coauthVersionMax="45" xr10:uidLastSave="{00000000-0000-0000-0000-000000000000}"/>
  <bookViews>
    <workbookView xWindow="-108" yWindow="-108" windowWidth="23256" windowHeight="12576" xr2:uid="{25329034-1D12-4AC8-B7E2-19D9A0ECCC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E4" i="1" l="1"/>
  <c r="G4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3" i="1"/>
  <c r="G3" i="1" s="1"/>
</calcChain>
</file>

<file path=xl/sharedStrings.xml><?xml version="1.0" encoding="utf-8"?>
<sst xmlns="http://schemas.openxmlformats.org/spreadsheetml/2006/main" count="58" uniqueCount="32">
  <si>
    <t>Disposable Income</t>
  </si>
  <si>
    <t>DI^2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</si>
  <si>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</si>
  <si>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</si>
  <si>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</si>
  <si>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</si>
  <si>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</si>
  <si>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</si>
  <si>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</si>
  <si>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</si>
  <si>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</si>
  <si>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</si>
  <si>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</si>
  <si>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</si>
  <si>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</si>
  <si>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</si>
  <si>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</si>
  <si>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</si>
  <si>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</si>
  <si>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</si>
  <si>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</si>
  <si>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</si>
  <si>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</si>
  <si>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</si>
  <si>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Observation</t>
  </si>
  <si>
    <t>Food Sales (£m)</t>
  </si>
  <si>
    <t>Disposable Income (£)</t>
  </si>
  <si>
    <t>Linear Model</t>
  </si>
  <si>
    <t>Quadratic Model</t>
  </si>
  <si>
    <t>Quadratic</t>
  </si>
  <si>
    <t>Linear</t>
  </si>
  <si>
    <t>Which is closer?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</si>
</sst>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"/>
    </xf>
    <xf numFmtId="164" fontId="2" fillId="0" borderId="0" xfId="1" applyNumberFormat="1" applyFont="1" applyAlignment="1">
      <alignment wrapText="1"/>
    </xf>
    <xf numFmtId="164" fontId="2" fillId="0" borderId="0" xfId="1" applyNumberFormat="1" applyFont="1"/>
    <xf numFmtId="164" fontId="2" fillId="0" borderId="0" xfId="0" applyNumberFormat="1" applyFont="1" applyAlignment="1">
      <alignment wrapText="1"/>
    </xf>
    <xf numFmtId="165" fontId="0" fillId="0" borderId="0" xfId="0" applyNumberFormat="1" applyFill="1" applyBorder="1" applyAlignment="1"/>
    <xf numFmtId="165" fontId="0" fillId="0" borderId="1" xfId="0" applyNumberForma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164" fontId="0" fillId="0" borderId="0" xfId="1" applyNumberFormat="1" applyFont="1" applyBorder="1" applyAlignment="1">
      <alignment wrapText="1"/>
    </xf>
    <xf numFmtId="164" fontId="0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Food Sales (£m)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790262467191601"/>
                  <c:y val="-8.518992417614465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Sheet1!$C$3:$C$18</c:f>
              <c:numCache>
                <c:formatCode>_-* #,##0_-;\-* #,##0_-;_-* "-"??_-;_-@_-</c:formatCode>
                <c:ptCount val="16"/>
                <c:pt idx="0">
                  <c:v>21772</c:v>
                </c:pt>
                <c:pt idx="1">
                  <c:v>22471</c:v>
                </c:pt>
                <c:pt idx="2">
                  <c:v>23401</c:v>
                </c:pt>
                <c:pt idx="3">
                  <c:v>24058</c:v>
                </c:pt>
                <c:pt idx="4">
                  <c:v>24660</c:v>
                </c:pt>
                <c:pt idx="5">
                  <c:v>25481</c:v>
                </c:pt>
                <c:pt idx="6">
                  <c:v>25934</c:v>
                </c:pt>
                <c:pt idx="7">
                  <c:v>26853</c:v>
                </c:pt>
                <c:pt idx="8">
                  <c:v>27249</c:v>
                </c:pt>
                <c:pt idx="9">
                  <c:v>27696.313747895972</c:v>
                </c:pt>
                <c:pt idx="10">
                  <c:v>27952</c:v>
                </c:pt>
                <c:pt idx="11">
                  <c:v>28885</c:v>
                </c:pt>
                <c:pt idx="12">
                  <c:v>29339</c:v>
                </c:pt>
                <c:pt idx="13">
                  <c:v>30017</c:v>
                </c:pt>
                <c:pt idx="14">
                  <c:v>31469</c:v>
                </c:pt>
                <c:pt idx="15">
                  <c:v>33804</c:v>
                </c:pt>
              </c:numCache>
            </c:numRef>
          </c:xVal>
          <c:yVal>
            <c:numRef>
              <c:f>Sheet1!$D$3:$D$18</c:f>
              <c:numCache>
                <c:formatCode>_-* #,##0_-;\-* #,##0_-;_-* "-"??_-;_-@_-</c:formatCode>
                <c:ptCount val="16"/>
                <c:pt idx="0">
                  <c:v>580</c:v>
                </c:pt>
                <c:pt idx="1">
                  <c:v>605</c:v>
                </c:pt>
                <c:pt idx="2">
                  <c:v>639</c:v>
                </c:pt>
                <c:pt idx="3">
                  <c:v>654</c:v>
                </c:pt>
                <c:pt idx="4">
                  <c:v>671</c:v>
                </c:pt>
                <c:pt idx="5">
                  <c:v>677</c:v>
                </c:pt>
                <c:pt idx="6">
                  <c:v>691</c:v>
                </c:pt>
                <c:pt idx="7">
                  <c:v>702</c:v>
                </c:pt>
                <c:pt idx="8">
                  <c:v>710</c:v>
                </c:pt>
                <c:pt idx="9">
                  <c:v>713</c:v>
                </c:pt>
                <c:pt idx="10">
                  <c:v>725</c:v>
                </c:pt>
                <c:pt idx="11">
                  <c:v>729</c:v>
                </c:pt>
                <c:pt idx="12">
                  <c:v>734</c:v>
                </c:pt>
                <c:pt idx="13">
                  <c:v>736</c:v>
                </c:pt>
                <c:pt idx="14">
                  <c:v>745</c:v>
                </c:pt>
                <c:pt idx="15">
                  <c:v>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55-416E-952A-F13BA4BA3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764175"/>
        <c:axId val="470913887"/>
      </c:scatterChart>
      <c:valAx>
        <c:axId val="470764175"/>
        <c:scaling>
          <c:orientation val="minMax"/>
          <c:min val="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913887"/>
        <c:crosses val="autoZero"/>
        <c:crossBetween val="midCat"/>
      </c:valAx>
      <c:valAx>
        <c:axId val="470913887"/>
        <c:scaling>
          <c:orientation val="minMax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7641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Food Sales (£m)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888757655293086"/>
                  <c:y val="-9.857976086322542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Sheet1!$C$3:$C$18</c:f>
              <c:numCache>
                <c:formatCode>_-* #,##0_-;\-* #,##0_-;_-* "-"??_-;_-@_-</c:formatCode>
                <c:ptCount val="16"/>
                <c:pt idx="0">
                  <c:v>21772</c:v>
                </c:pt>
                <c:pt idx="1">
                  <c:v>22471</c:v>
                </c:pt>
                <c:pt idx="2">
                  <c:v>23401</c:v>
                </c:pt>
                <c:pt idx="3">
                  <c:v>24058</c:v>
                </c:pt>
                <c:pt idx="4">
                  <c:v>24660</c:v>
                </c:pt>
                <c:pt idx="5">
                  <c:v>25481</c:v>
                </c:pt>
                <c:pt idx="6">
                  <c:v>25934</c:v>
                </c:pt>
                <c:pt idx="7">
                  <c:v>26853</c:v>
                </c:pt>
                <c:pt idx="8">
                  <c:v>27249</c:v>
                </c:pt>
                <c:pt idx="9">
                  <c:v>27696.313747895972</c:v>
                </c:pt>
                <c:pt idx="10">
                  <c:v>27952</c:v>
                </c:pt>
                <c:pt idx="11">
                  <c:v>28885</c:v>
                </c:pt>
                <c:pt idx="12">
                  <c:v>29339</c:v>
                </c:pt>
                <c:pt idx="13">
                  <c:v>30017</c:v>
                </c:pt>
                <c:pt idx="14">
                  <c:v>31469</c:v>
                </c:pt>
                <c:pt idx="15">
                  <c:v>33804</c:v>
                </c:pt>
              </c:numCache>
            </c:numRef>
          </c:xVal>
          <c:yVal>
            <c:numRef>
              <c:f>Sheet1!$D$3:$D$18</c:f>
              <c:numCache>
                <c:formatCode>_-* #,##0_-;\-* #,##0_-;_-* "-"??_-;_-@_-</c:formatCode>
                <c:ptCount val="16"/>
                <c:pt idx="0">
                  <c:v>580</c:v>
                </c:pt>
                <c:pt idx="1">
                  <c:v>605</c:v>
                </c:pt>
                <c:pt idx="2">
                  <c:v>639</c:v>
                </c:pt>
                <c:pt idx="3">
                  <c:v>654</c:v>
                </c:pt>
                <c:pt idx="4">
                  <c:v>671</c:v>
                </c:pt>
                <c:pt idx="5">
                  <c:v>677</c:v>
                </c:pt>
                <c:pt idx="6">
                  <c:v>691</c:v>
                </c:pt>
                <c:pt idx="7">
                  <c:v>702</c:v>
                </c:pt>
                <c:pt idx="8">
                  <c:v>710</c:v>
                </c:pt>
                <c:pt idx="9">
                  <c:v>713</c:v>
                </c:pt>
                <c:pt idx="10">
                  <c:v>725</c:v>
                </c:pt>
                <c:pt idx="11">
                  <c:v>729</c:v>
                </c:pt>
                <c:pt idx="12">
                  <c:v>734</c:v>
                </c:pt>
                <c:pt idx="13">
                  <c:v>736</c:v>
                </c:pt>
                <c:pt idx="14">
                  <c:v>745</c:v>
                </c:pt>
                <c:pt idx="15">
                  <c:v>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F-44DC-9F8D-5C2283DBB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359871"/>
        <c:axId val="719958127"/>
      </c:scatterChart>
      <c:valAx>
        <c:axId val="288359871"/>
        <c:scaling>
          <c:orientation val="minMax"/>
          <c:min val="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958127"/>
        <c:crosses val="autoZero"/>
        <c:crossBetween val="midCat"/>
      </c:valAx>
      <c:valAx>
        <c:axId val="719958127"/>
        <c:scaling>
          <c:orientation val="minMax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3598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464820</xdr:colOff>
      <xdr:row>3</xdr:row>
      <xdr:rowOff>64770</xdr:rowOff>
    </xdr:from>
    <xdr:to>
      <xdr:col>17</xdr:col>
      <xdr:colOff>160020</xdr:colOff>
      <xdr:row>18</xdr:row>
      <xdr:rowOff>64770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6F2861-A81B-4B41-91E6-89EFE5EF83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525780</xdr:colOff>
      <xdr:row>3</xdr:row>
      <xdr:rowOff>19050</xdr:rowOff>
    </xdr:from>
    <xdr:to>
      <xdr:col>25</xdr:col>
      <xdr:colOff>220980</xdr:colOff>
      <xdr:row>18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AA6517A-A7D4-465D-B7D2-8A5CFE24B7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5B3FC-8B8B-446A-A481-C9E6132738F3}">
  <dimension ref="B2:AA64"/>
  <sheetViews>
    <sheetView showGridLines="0" tabSelected="1" workbookViewId="0">
      <selection activeCell="H3" sqref="H3"/>
    </sheetView>
  </sheetViews>
  <sheetFormatPr defaultRowHeight="14.4" x14ac:dyDescent="0.3"/>
  <cols>
    <col min="2" max="2" width="10.88671875" bestFit="1" customWidth="1"/>
    <col min="3" max="3" width="12" bestFit="1" customWidth="1"/>
    <col min="4" max="4" width="11.33203125" customWidth="1"/>
    <col min="5" max="5" width="13.33203125" bestFit="1" customWidth="1"/>
    <col min="6" max="7" width="15.6640625" customWidth="1"/>
    <col min="8" max="9" width="9.5546875" bestFit="1" customWidth="1"/>
    <col min="13" max="13" width="16.6640625" customWidth="1"/>
  </cols>
  <sheetData>
    <row r="2" spans="2:8" ht="28.8" x14ac:dyDescent="0.3">
      <c r="B2" s="15" t="s">
        <v>24</v>
      </c>
      <c r="C2" s="16" t="s">
        <v>26</v>
      </c>
      <c r="D2" s="16" t="s">
        <v>25</v>
      </c>
      <c r="E2" s="2" t="s">
        <v>1</v>
      </c>
      <c r="F2" s="2" t="s">
        <v>27</v>
      </c>
      <c r="G2" s="2" t="s">
        <v>28</v>
      </c>
      <c r="H2" s="2" t="s">
        <v>31</v>
      </c>
    </row>
    <row r="3" spans="2:8" x14ac:dyDescent="0.3">
      <c r="B3">
        <v>1</v>
      </c>
      <c r="C3" s="3">
        <v>21772</v>
      </c>
      <c r="D3" s="3">
        <v>580</v>
      </c>
      <c r="E3" s="4">
        <f>C3*C3</f>
        <v>474019984</v>
      </c>
      <c r="F3" s="4">
        <f>$T$40+$T$41*C3</f>
        <v>617.63593644134153</v>
      </c>
      <c r="G3" s="1">
        <f t="shared" ref="G3:G18" si="0">$L$40+$L$41*C3+E3*$L$42</f>
        <v>587.46279551472435</v>
      </c>
      <c r="H3" t="str">
        <f>IF(ABS(D3-F3)&gt;ABS(D3-G3),"Quadratic","Linear")</f>
        <v>Quadratic</v>
      </c>
    </row>
    <row r="4" spans="2:8" x14ac:dyDescent="0.3">
      <c r="B4">
        <v>2</v>
      </c>
      <c r="C4" s="3">
        <v>22471</v>
      </c>
      <c r="D4" s="3">
        <v>605</v>
      </c>
      <c r="E4" s="4">
        <f t="shared" ref="E4:E18" si="1">C4*C4</f>
        <v>504945841</v>
      </c>
      <c r="F4" s="4">
        <f t="shared" ref="F4:F18" si="2">$T$40+$T$41*C4</f>
        <v>627.60938584442124</v>
      </c>
      <c r="G4" s="1">
        <f t="shared" si="0"/>
        <v>607.8861610184988</v>
      </c>
      <c r="H4" t="str">
        <f t="shared" ref="H4:H18" si="3">IF(ABS(D4-F4)&gt;ABS(D4-G4),"Quadratic","Linear")</f>
        <v>Quadratic</v>
      </c>
    </row>
    <row r="5" spans="2:8" x14ac:dyDescent="0.3">
      <c r="B5">
        <v>3</v>
      </c>
      <c r="C5" s="3">
        <v>23401</v>
      </c>
      <c r="D5" s="3">
        <v>639</v>
      </c>
      <c r="E5" s="4">
        <f t="shared" si="1"/>
        <v>547606801</v>
      </c>
      <c r="F5" s="4">
        <f t="shared" si="2"/>
        <v>640.87878204594381</v>
      </c>
      <c r="G5" s="1">
        <f t="shared" si="0"/>
        <v>632.9203178169339</v>
      </c>
      <c r="H5" t="str">
        <f t="shared" si="3"/>
        <v>Linear</v>
      </c>
    </row>
    <row r="6" spans="2:8" x14ac:dyDescent="0.3">
      <c r="B6">
        <v>4</v>
      </c>
      <c r="C6" s="3">
        <v>24058</v>
      </c>
      <c r="D6" s="3">
        <v>654</v>
      </c>
      <c r="E6" s="4">
        <f t="shared" si="1"/>
        <v>578787364</v>
      </c>
      <c r="F6" s="4">
        <f t="shared" si="2"/>
        <v>650.25296839476141</v>
      </c>
      <c r="G6" s="1">
        <f t="shared" si="0"/>
        <v>649.1339004473972</v>
      </c>
      <c r="H6" t="str">
        <f t="shared" si="3"/>
        <v>Linear</v>
      </c>
    </row>
    <row r="7" spans="2:8" x14ac:dyDescent="0.3">
      <c r="B7">
        <v>5</v>
      </c>
      <c r="C7" s="3">
        <v>24660</v>
      </c>
      <c r="D7" s="3">
        <v>671</v>
      </c>
      <c r="E7" s="4">
        <f t="shared" si="1"/>
        <v>608115600</v>
      </c>
      <c r="F7" s="4">
        <f t="shared" si="2"/>
        <v>658.84240550585457</v>
      </c>
      <c r="G7" s="1">
        <f t="shared" si="0"/>
        <v>662.92028978183828</v>
      </c>
      <c r="H7" t="str">
        <f t="shared" si="3"/>
        <v>Quadratic</v>
      </c>
    </row>
    <row r="8" spans="2:8" x14ac:dyDescent="0.3">
      <c r="B8">
        <v>6</v>
      </c>
      <c r="C8" s="3">
        <v>25481</v>
      </c>
      <c r="D8" s="3">
        <v>677</v>
      </c>
      <c r="E8" s="4">
        <f t="shared" si="1"/>
        <v>649281361</v>
      </c>
      <c r="F8" s="4">
        <f t="shared" si="2"/>
        <v>670.55657139988682</v>
      </c>
      <c r="G8" s="1">
        <f t="shared" si="0"/>
        <v>680.07282239821222</v>
      </c>
      <c r="H8" t="str">
        <f t="shared" si="3"/>
        <v>Quadratic</v>
      </c>
    </row>
    <row r="9" spans="2:8" x14ac:dyDescent="0.3">
      <c r="B9">
        <v>7</v>
      </c>
      <c r="C9" s="3">
        <v>25934</v>
      </c>
      <c r="D9" s="3">
        <v>691</v>
      </c>
      <c r="E9" s="4">
        <f t="shared" si="1"/>
        <v>672572356</v>
      </c>
      <c r="F9" s="4">
        <f t="shared" si="2"/>
        <v>677.02005148514468</v>
      </c>
      <c r="G9" s="1">
        <f t="shared" si="0"/>
        <v>688.72233239964316</v>
      </c>
      <c r="H9" t="str">
        <f t="shared" si="3"/>
        <v>Quadratic</v>
      </c>
    </row>
    <row r="10" spans="2:8" x14ac:dyDescent="0.3">
      <c r="B10">
        <v>8</v>
      </c>
      <c r="C10" s="3">
        <v>26853</v>
      </c>
      <c r="D10" s="3">
        <v>702</v>
      </c>
      <c r="E10" s="4">
        <f t="shared" si="1"/>
        <v>721083609</v>
      </c>
      <c r="F10" s="4">
        <f t="shared" si="2"/>
        <v>690.13249783912227</v>
      </c>
      <c r="G10" s="1">
        <f t="shared" si="0"/>
        <v>704.48970643075677</v>
      </c>
      <c r="H10" t="str">
        <f t="shared" si="3"/>
        <v>Quadratic</v>
      </c>
    </row>
    <row r="11" spans="2:8" x14ac:dyDescent="0.3">
      <c r="B11">
        <v>9</v>
      </c>
      <c r="C11" s="3">
        <v>27249</v>
      </c>
      <c r="D11" s="3">
        <v>710</v>
      </c>
      <c r="E11" s="4">
        <f t="shared" si="1"/>
        <v>742508001</v>
      </c>
      <c r="F11" s="4">
        <f t="shared" si="2"/>
        <v>695.78269235073833</v>
      </c>
      <c r="G11" s="1">
        <f t="shared" si="0"/>
        <v>710.54883089733767</v>
      </c>
      <c r="H11" t="str">
        <f t="shared" si="3"/>
        <v>Quadratic</v>
      </c>
    </row>
    <row r="12" spans="2:8" x14ac:dyDescent="0.3">
      <c r="B12">
        <v>10</v>
      </c>
      <c r="C12" s="3">
        <v>27696.313747895972</v>
      </c>
      <c r="D12" s="1">
        <v>713</v>
      </c>
      <c r="E12" s="4">
        <f t="shared" si="1"/>
        <v>767085795.2218914</v>
      </c>
      <c r="F12" s="4">
        <f t="shared" si="2"/>
        <v>702.16504003592081</v>
      </c>
      <c r="G12" s="1">
        <f t="shared" si="0"/>
        <v>716.86059839416885</v>
      </c>
      <c r="H12" t="str">
        <f t="shared" si="3"/>
        <v>Quadratic</v>
      </c>
    </row>
    <row r="13" spans="2:8" x14ac:dyDescent="0.3">
      <c r="B13">
        <v>11</v>
      </c>
      <c r="C13" s="3">
        <v>27952</v>
      </c>
      <c r="D13" s="1">
        <v>725</v>
      </c>
      <c r="E13" s="4">
        <f t="shared" si="1"/>
        <v>781314304</v>
      </c>
      <c r="F13" s="4">
        <f t="shared" si="2"/>
        <v>705.81321442565263</v>
      </c>
      <c r="G13" s="1">
        <f t="shared" si="0"/>
        <v>720.2146938860742</v>
      </c>
      <c r="H13" t="str">
        <f t="shared" si="3"/>
        <v>Quadratic</v>
      </c>
    </row>
    <row r="14" spans="2:8" x14ac:dyDescent="0.3">
      <c r="B14">
        <v>12</v>
      </c>
      <c r="C14" s="3">
        <v>28885</v>
      </c>
      <c r="D14" s="1">
        <v>729</v>
      </c>
      <c r="E14" s="4">
        <f t="shared" si="1"/>
        <v>834343225</v>
      </c>
      <c r="F14" s="4">
        <f t="shared" si="2"/>
        <v>719.12541513105111</v>
      </c>
      <c r="G14" s="1">
        <f t="shared" si="0"/>
        <v>730.8882511309173</v>
      </c>
      <c r="H14" t="str">
        <f t="shared" si="3"/>
        <v>Quadratic</v>
      </c>
    </row>
    <row r="15" spans="2:8" x14ac:dyDescent="0.3">
      <c r="B15">
        <v>13</v>
      </c>
      <c r="C15" s="3">
        <v>29339</v>
      </c>
      <c r="D15" s="1">
        <v>734</v>
      </c>
      <c r="E15" s="4">
        <f t="shared" si="1"/>
        <v>860776921</v>
      </c>
      <c r="F15" s="4">
        <f t="shared" si="2"/>
        <v>725.60316338426753</v>
      </c>
      <c r="G15" s="1">
        <f t="shared" si="0"/>
        <v>735.19313525354437</v>
      </c>
      <c r="H15" t="str">
        <f t="shared" si="3"/>
        <v>Quadratic</v>
      </c>
    </row>
    <row r="16" spans="2:8" x14ac:dyDescent="0.3">
      <c r="B16">
        <v>14</v>
      </c>
      <c r="C16" s="3">
        <v>30017</v>
      </c>
      <c r="D16" s="1">
        <v>736</v>
      </c>
      <c r="E16" s="4">
        <f t="shared" si="1"/>
        <v>901020289</v>
      </c>
      <c r="F16" s="4">
        <f t="shared" si="2"/>
        <v>735.27698126021619</v>
      </c>
      <c r="G16" s="1">
        <f t="shared" si="0"/>
        <v>740.53860271652184</v>
      </c>
      <c r="H16" t="str">
        <f t="shared" si="3"/>
        <v>Linear</v>
      </c>
    </row>
    <row r="17" spans="2:21" x14ac:dyDescent="0.3">
      <c r="B17">
        <v>15</v>
      </c>
      <c r="C17" s="3">
        <v>31469</v>
      </c>
      <c r="D17" s="1">
        <v>745</v>
      </c>
      <c r="E17" s="4">
        <f t="shared" si="1"/>
        <v>990297961</v>
      </c>
      <c r="F17" s="4">
        <f t="shared" si="2"/>
        <v>755.99436113614183</v>
      </c>
      <c r="G17" s="1">
        <f t="shared" si="0"/>
        <v>747.62061754414935</v>
      </c>
      <c r="H17" t="str">
        <f t="shared" si="3"/>
        <v>Quadratic</v>
      </c>
    </row>
    <row r="18" spans="2:21" x14ac:dyDescent="0.3">
      <c r="B18">
        <v>16</v>
      </c>
      <c r="C18" s="3">
        <v>33804</v>
      </c>
      <c r="D18" s="1">
        <v>751</v>
      </c>
      <c r="E18" s="4">
        <f t="shared" si="1"/>
        <v>1142710416</v>
      </c>
      <c r="F18" s="4">
        <f t="shared" si="2"/>
        <v>789.31053331953444</v>
      </c>
      <c r="G18" s="1">
        <f t="shared" si="0"/>
        <v>746.52694436927777</v>
      </c>
      <c r="H18" t="str">
        <f t="shared" si="3"/>
        <v>Quadratic</v>
      </c>
    </row>
    <row r="19" spans="2:21" x14ac:dyDescent="0.3">
      <c r="D19" s="10"/>
      <c r="E19" s="11"/>
      <c r="F19" s="12"/>
      <c r="G19" s="12"/>
      <c r="H19" s="11"/>
    </row>
    <row r="24" spans="2:21" x14ac:dyDescent="0.3">
      <c r="K24" t="s">
        <v>2</v>
      </c>
      <c r="M24" t="s">
        <v>29</v>
      </c>
      <c r="S24" t="s">
        <v>2</v>
      </c>
      <c r="U24" t="s">
        <v>30</v>
      </c>
    </row>
    <row r="25" spans="2:21" ht="15" thickBot="1" x14ac:dyDescent="0.35"/>
    <row r="26" spans="2:21" x14ac:dyDescent="0.3">
      <c r="K26" s="8" t="s">
        <v>3</v>
      </c>
      <c r="L26" s="8"/>
      <c r="S26" s="8" t="s">
        <v>3</v>
      </c>
      <c r="T26" s="8"/>
    </row>
    <row r="27" spans="2:21" x14ac:dyDescent="0.3">
      <c r="K27" s="5" t="s">
        <v>4</v>
      </c>
      <c r="L27" s="5">
        <v>0.99606233789267096</v>
      </c>
      <c r="S27" s="5" t="s">
        <v>4</v>
      </c>
      <c r="T27" s="5">
        <v>0.93369623886857345</v>
      </c>
    </row>
    <row r="28" spans="2:21" x14ac:dyDescent="0.3">
      <c r="K28" s="5" t="s">
        <v>5</v>
      </c>
      <c r="L28" s="5">
        <v>0.99214018096821344</v>
      </c>
      <c r="S28" s="5" t="s">
        <v>5</v>
      </c>
      <c r="T28" s="5">
        <v>0.87178866647732012</v>
      </c>
    </row>
    <row r="29" spans="2:21" x14ac:dyDescent="0.3">
      <c r="K29" s="5" t="s">
        <v>6</v>
      </c>
      <c r="L29" s="5">
        <v>0.99093097804024621</v>
      </c>
      <c r="S29" s="5" t="s">
        <v>6</v>
      </c>
      <c r="T29" s="5">
        <v>0.86263071408284298</v>
      </c>
    </row>
    <row r="30" spans="2:21" x14ac:dyDescent="0.3">
      <c r="K30" s="5" t="s">
        <v>7</v>
      </c>
      <c r="L30" s="5">
        <v>4.8145891806845418</v>
      </c>
      <c r="S30" s="5" t="s">
        <v>7</v>
      </c>
      <c r="T30" s="5">
        <v>18.738025651496873</v>
      </c>
    </row>
    <row r="31" spans="2:21" ht="15" thickBot="1" x14ac:dyDescent="0.35">
      <c r="K31" s="6" t="s">
        <v>8</v>
      </c>
      <c r="L31" s="6">
        <v>16</v>
      </c>
      <c r="S31" s="6" t="s">
        <v>8</v>
      </c>
      <c r="T31" s="6">
        <v>16</v>
      </c>
    </row>
    <row r="33" spans="3:27" ht="15" thickBot="1" x14ac:dyDescent="0.35">
      <c r="K33" t="s">
        <v>9</v>
      </c>
      <c r="S33" t="s">
        <v>9</v>
      </c>
    </row>
    <row r="34" spans="3:27" x14ac:dyDescent="0.3">
      <c r="K34" s="7"/>
      <c r="L34" s="7" t="s">
        <v>14</v>
      </c>
      <c r="M34" s="7" t="s">
        <v>15</v>
      </c>
      <c r="N34" s="7" t="s">
        <v>16</v>
      </c>
      <c r="O34" s="7" t="s">
        <v>17</v>
      </c>
      <c r="P34" s="7" t="s">
        <v>18</v>
      </c>
      <c r="S34" s="7"/>
      <c r="T34" s="7" t="s">
        <v>14</v>
      </c>
      <c r="U34" s="7" t="s">
        <v>15</v>
      </c>
      <c r="V34" s="7" t="s">
        <v>16</v>
      </c>
      <c r="W34" s="7" t="s">
        <v>17</v>
      </c>
      <c r="X34" s="7" t="s">
        <v>18</v>
      </c>
    </row>
    <row r="35" spans="3:27" x14ac:dyDescent="0.3">
      <c r="K35" s="5" t="s">
        <v>10</v>
      </c>
      <c r="L35" s="5">
        <v>2</v>
      </c>
      <c r="M35" s="5">
        <v>38038.406503276063</v>
      </c>
      <c r="N35" s="5">
        <v>19019.203251638031</v>
      </c>
      <c r="O35" s="5">
        <v>820.49105077518504</v>
      </c>
      <c r="P35" s="5">
        <v>2.0901697296327371E-14</v>
      </c>
      <c r="S35" s="5" t="s">
        <v>10</v>
      </c>
      <c r="T35" s="5">
        <v>1</v>
      </c>
      <c r="U35" s="5">
        <v>33424.159525573836</v>
      </c>
      <c r="V35" s="5">
        <v>33424.159525573836</v>
      </c>
      <c r="W35" s="5">
        <v>95.194714814532958</v>
      </c>
      <c r="X35" s="5">
        <v>1.2661686810719649E-7</v>
      </c>
    </row>
    <row r="36" spans="3:27" x14ac:dyDescent="0.3">
      <c r="K36" s="5" t="s">
        <v>11</v>
      </c>
      <c r="L36" s="5">
        <v>13</v>
      </c>
      <c r="M36" s="5">
        <v>301.3434967239404</v>
      </c>
      <c r="N36" s="5">
        <v>23.180268978764648</v>
      </c>
      <c r="O36" s="5"/>
      <c r="P36" s="5"/>
      <c r="S36" s="5" t="s">
        <v>11</v>
      </c>
      <c r="T36" s="5">
        <v>14</v>
      </c>
      <c r="U36" s="5">
        <v>4915.5904744261661</v>
      </c>
      <c r="V36" s="5">
        <v>351.11360531615475</v>
      </c>
      <c r="W36" s="5"/>
      <c r="X36" s="5"/>
    </row>
    <row r="37" spans="3:27" ht="15" thickBot="1" x14ac:dyDescent="0.35">
      <c r="K37" s="6" t="s">
        <v>12</v>
      </c>
      <c r="L37" s="6">
        <v>15</v>
      </c>
      <c r="M37" s="6">
        <v>38339.75</v>
      </c>
      <c r="N37" s="6"/>
      <c r="O37" s="6"/>
      <c r="P37" s="6"/>
      <c r="S37" s="6" t="s">
        <v>12</v>
      </c>
      <c r="T37" s="6">
        <v>15</v>
      </c>
      <c r="U37" s="6">
        <v>38339.75</v>
      </c>
      <c r="V37" s="6"/>
      <c r="W37" s="6"/>
      <c r="X37" s="6"/>
    </row>
    <row r="38" spans="3:27" ht="15" thickBot="1" x14ac:dyDescent="0.35"/>
    <row r="39" spans="3:27" x14ac:dyDescent="0.3">
      <c r="K39" s="7"/>
      <c r="L39" s="7" t="s">
        <v>19</v>
      </c>
      <c r="M39" s="7" t="s">
        <v>7</v>
      </c>
      <c r="N39" s="7" t="s">
        <v>20</v>
      </c>
      <c r="O39" s="7" t="s">
        <v>21</v>
      </c>
      <c r="P39" s="7" t="s">
        <v>22</v>
      </c>
      <c r="Q39" s="7" t="s">
        <v>23</v>
      </c>
      <c r="S39" s="7"/>
      <c r="T39" s="7" t="s">
        <v>19</v>
      </c>
      <c r="U39" s="7" t="s">
        <v>7</v>
      </c>
      <c r="V39" s="7" t="s">
        <v>20</v>
      </c>
      <c r="W39" s="7" t="s">
        <v>21</v>
      </c>
      <c r="X39" s="7" t="s">
        <v>22</v>
      </c>
      <c r="Y39" s="7" t="s">
        <v>23</v>
      </c>
      <c r="AA39" s="9"/>
    </row>
    <row r="40" spans="3:27" x14ac:dyDescent="0.3">
      <c r="K40" s="5" t="s">
        <v>13</v>
      </c>
      <c r="L40" s="5">
        <v>-739.2897708618309</v>
      </c>
      <c r="M40" s="5">
        <v>74.855097877252206</v>
      </c>
      <c r="N40" s="5">
        <v>-9.8762781938261881</v>
      </c>
      <c r="O40" s="5">
        <v>2.0784443101699396E-7</v>
      </c>
      <c r="P40" s="5">
        <v>-901.00437809230107</v>
      </c>
      <c r="Q40" s="5">
        <v>-577.57516363136074</v>
      </c>
      <c r="S40" s="5" t="s">
        <v>13</v>
      </c>
      <c r="T40" s="13">
        <v>306.98938364612712</v>
      </c>
      <c r="U40" s="13">
        <v>39.674308408483988</v>
      </c>
      <c r="V40" s="13">
        <v>7.7377374921166933</v>
      </c>
      <c r="W40" s="13">
        <v>2.0142427768407347E-6</v>
      </c>
      <c r="X40" s="13">
        <v>221.89645511926526</v>
      </c>
      <c r="Y40" s="13">
        <v>392.08231217298896</v>
      </c>
      <c r="AA40" s="5"/>
    </row>
    <row r="41" spans="3:27" ht="15" thickBot="1" x14ac:dyDescent="0.35">
      <c r="K41" s="5" t="s">
        <v>0</v>
      </c>
      <c r="L41" s="5">
        <v>9.1672259687547095E-2</v>
      </c>
      <c r="M41" s="5">
        <v>5.4990662728613025E-3</v>
      </c>
      <c r="N41" s="5">
        <v>16.67051370883874</v>
      </c>
      <c r="O41" s="5">
        <v>3.727741827052883E-10</v>
      </c>
      <c r="P41" s="5">
        <v>7.9792249271845861E-2</v>
      </c>
      <c r="Q41" s="5">
        <v>0.10355227010324833</v>
      </c>
      <c r="S41" s="6" t="s">
        <v>0</v>
      </c>
      <c r="T41" s="14">
        <v>1.4268167958626416E-2</v>
      </c>
      <c r="U41" s="14">
        <v>1.4623852380375392E-3</v>
      </c>
      <c r="V41" s="14">
        <v>9.7567778910116125</v>
      </c>
      <c r="W41" s="14">
        <v>1.2661686810719604E-7</v>
      </c>
      <c r="X41" s="14">
        <v>1.1131663567475993E-2</v>
      </c>
      <c r="Y41" s="14">
        <v>1.7404672349776839E-2</v>
      </c>
      <c r="AA41" s="5"/>
    </row>
    <row r="42" spans="3:27" ht="15" thickBot="1" x14ac:dyDescent="0.35">
      <c r="K42" s="6" t="s">
        <v>1</v>
      </c>
      <c r="L42" s="6">
        <v>-1.4116195395270932E-6</v>
      </c>
      <c r="M42" s="6">
        <v>1.0005216221104872E-7</v>
      </c>
      <c r="N42" s="6">
        <v>-14.10883591450469</v>
      </c>
      <c r="O42" s="6">
        <v>2.9318960664247399E-9</v>
      </c>
      <c r="P42" s="6">
        <v>-1.627769094779174E-6</v>
      </c>
      <c r="Q42" s="6">
        <v>-1.1954699842750123E-6</v>
      </c>
      <c r="AA42" s="5"/>
    </row>
    <row r="44" spans="3:27" x14ac:dyDescent="0.3">
      <c r="N44" s="17"/>
    </row>
    <row r="46" spans="3:27" s="18" customFormat="1" x14ac:dyDescent="0.3"/>
    <row r="47" spans="3:27" s="18" customFormat="1" x14ac:dyDescent="0.3">
      <c r="C47" s="19"/>
      <c r="D47" s="20"/>
      <c r="E47" s="20"/>
      <c r="F47" s="20"/>
      <c r="G47" s="20"/>
      <c r="H47" s="20"/>
      <c r="I47" s="21"/>
    </row>
    <row r="48" spans="3:27" s="18" customFormat="1" x14ac:dyDescent="0.3">
      <c r="D48" s="22"/>
      <c r="E48" s="22"/>
      <c r="F48" s="23"/>
      <c r="G48" s="23"/>
      <c r="H48" s="23"/>
    </row>
    <row r="49" spans="4:8" s="18" customFormat="1" x14ac:dyDescent="0.3">
      <c r="D49" s="22"/>
      <c r="E49" s="22"/>
      <c r="F49" s="23"/>
      <c r="G49" s="23"/>
      <c r="H49" s="23"/>
    </row>
    <row r="50" spans="4:8" s="18" customFormat="1" x14ac:dyDescent="0.3">
      <c r="D50" s="22"/>
      <c r="E50" s="22"/>
      <c r="F50" s="23"/>
      <c r="G50" s="23"/>
      <c r="H50" s="23"/>
    </row>
    <row r="51" spans="4:8" s="18" customFormat="1" x14ac:dyDescent="0.3">
      <c r="D51" s="22"/>
      <c r="E51" s="22"/>
      <c r="F51" s="23"/>
      <c r="G51" s="23"/>
      <c r="H51" s="23"/>
    </row>
    <row r="52" spans="4:8" s="18" customFormat="1" x14ac:dyDescent="0.3">
      <c r="D52" s="22"/>
      <c r="E52" s="22"/>
      <c r="F52" s="23"/>
      <c r="G52" s="23"/>
      <c r="H52" s="23"/>
    </row>
    <row r="53" spans="4:8" s="18" customFormat="1" x14ac:dyDescent="0.3">
      <c r="D53" s="22"/>
      <c r="E53" s="22"/>
      <c r="F53" s="23"/>
      <c r="G53" s="23"/>
      <c r="H53" s="23"/>
    </row>
    <row r="54" spans="4:8" s="18" customFormat="1" x14ac:dyDescent="0.3">
      <c r="D54" s="22"/>
      <c r="E54" s="22"/>
      <c r="F54" s="23"/>
      <c r="G54" s="23"/>
      <c r="H54" s="23"/>
    </row>
    <row r="55" spans="4:8" s="18" customFormat="1" x14ac:dyDescent="0.3">
      <c r="D55" s="22"/>
      <c r="E55" s="22"/>
      <c r="F55" s="23"/>
      <c r="G55" s="23"/>
      <c r="H55" s="23"/>
    </row>
    <row r="56" spans="4:8" s="18" customFormat="1" x14ac:dyDescent="0.3">
      <c r="D56" s="22"/>
      <c r="E56" s="22"/>
      <c r="F56" s="23"/>
      <c r="G56" s="23"/>
      <c r="H56" s="23"/>
    </row>
    <row r="57" spans="4:8" s="18" customFormat="1" x14ac:dyDescent="0.3">
      <c r="D57" s="22"/>
      <c r="E57" s="23"/>
      <c r="F57" s="23"/>
      <c r="G57" s="23"/>
      <c r="H57" s="23"/>
    </row>
    <row r="58" spans="4:8" s="18" customFormat="1" x14ac:dyDescent="0.3">
      <c r="D58" s="22"/>
      <c r="E58" s="23"/>
      <c r="F58" s="23"/>
      <c r="G58" s="23"/>
      <c r="H58" s="23"/>
    </row>
    <row r="59" spans="4:8" s="18" customFormat="1" x14ac:dyDescent="0.3">
      <c r="D59" s="22"/>
      <c r="E59" s="23"/>
      <c r="F59" s="23"/>
      <c r="G59" s="23"/>
      <c r="H59" s="23"/>
    </row>
    <row r="60" spans="4:8" s="18" customFormat="1" x14ac:dyDescent="0.3">
      <c r="D60" s="22"/>
      <c r="E60" s="23"/>
      <c r="F60" s="23"/>
      <c r="G60" s="23"/>
      <c r="H60" s="23"/>
    </row>
    <row r="61" spans="4:8" s="18" customFormat="1" x14ac:dyDescent="0.3">
      <c r="D61" s="22"/>
      <c r="E61" s="23"/>
      <c r="F61" s="23"/>
      <c r="G61" s="23"/>
      <c r="H61" s="23"/>
    </row>
    <row r="62" spans="4:8" s="18" customFormat="1" x14ac:dyDescent="0.3">
      <c r="D62" s="22"/>
      <c r="E62" s="23"/>
      <c r="F62" s="23"/>
      <c r="G62" s="23"/>
      <c r="H62" s="23"/>
    </row>
    <row r="63" spans="4:8" s="18" customFormat="1" x14ac:dyDescent="0.3">
      <c r="D63" s="22"/>
      <c r="E63" s="23"/>
      <c r="F63" s="23"/>
      <c r="G63" s="23"/>
      <c r="H63" s="23"/>
    </row>
    <row r="64" spans="4:8" s="18" customFormat="1" x14ac:dyDescent="0.3"/>
  </sheetData>
  <sortState xmlns:xlrd2="http://schemas.microsoft.com/office/spreadsheetml/2017/richdata2" ref="B12:C18">
    <sortCondition ref="B12:B18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Simmons</dc:creator>
  <cp:lastModifiedBy>Adam Simmons</cp:lastModifiedBy>
  <dcterms:created xsi:type="dcterms:W3CDTF">2019-05-05T16:42:59Z</dcterms:created>
  <dcterms:modified xsi:type="dcterms:W3CDTF">2019-12-28T18:46:04Z</dcterms:modified>
</cp:coreProperties>
</file>